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Приложение 1" sheetId="1" r:id="rId1"/>
    <sheet name="Приложение 2" sheetId="2" r:id="rId2"/>
    <sheet name="Приложение 8" sheetId="8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G78" i="8"/>
  <c r="F78" i="8"/>
  <c r="E78" i="8"/>
  <c r="D78" i="8"/>
  <c r="H71" i="8"/>
  <c r="G71" i="8"/>
  <c r="F71" i="8"/>
  <c r="E71" i="8"/>
  <c r="D71" i="8"/>
  <c r="G65" i="8"/>
  <c r="F65" i="8"/>
  <c r="E65" i="8"/>
  <c r="D65" i="8"/>
  <c r="H64" i="8"/>
  <c r="H65" i="8" s="1"/>
  <c r="H57" i="8"/>
  <c r="G57" i="8"/>
  <c r="F57" i="8"/>
  <c r="E57" i="8"/>
  <c r="D57" i="8"/>
  <c r="G50" i="8"/>
  <c r="F50" i="8"/>
  <c r="E50" i="8"/>
  <c r="D50" i="8"/>
  <c r="H46" i="8"/>
  <c r="H50" i="8" s="1"/>
  <c r="H43" i="8"/>
  <c r="G43" i="8"/>
  <c r="F43" i="8"/>
  <c r="E43" i="8"/>
  <c r="D43" i="8"/>
  <c r="H36" i="8"/>
  <c r="G36" i="8"/>
  <c r="D36" i="8"/>
  <c r="H29" i="8"/>
  <c r="G29" i="8"/>
  <c r="F29" i="8"/>
  <c r="E29" i="8"/>
  <c r="D29" i="8"/>
  <c r="D83" i="8" s="1"/>
  <c r="D84" i="8" s="1"/>
  <c r="H22" i="8"/>
  <c r="G22" i="8"/>
  <c r="F22" i="8"/>
  <c r="E22" i="8"/>
  <c r="D22" i="8"/>
  <c r="H16" i="8"/>
  <c r="G16" i="8"/>
  <c r="F16" i="8"/>
  <c r="E16" i="8"/>
  <c r="D16" i="8"/>
  <c r="I127" i="2"/>
  <c r="H127" i="2"/>
  <c r="G127" i="2"/>
  <c r="F127" i="2"/>
  <c r="E127" i="2"/>
  <c r="I121" i="2"/>
  <c r="H121" i="2"/>
  <c r="G121" i="2"/>
  <c r="F121" i="2"/>
  <c r="E121" i="2"/>
  <c r="E115" i="2"/>
  <c r="I110" i="2"/>
  <c r="H110" i="2"/>
  <c r="G110" i="2"/>
  <c r="F110" i="2"/>
  <c r="E110" i="2"/>
  <c r="I104" i="2"/>
  <c r="H104" i="2"/>
  <c r="G104" i="2"/>
  <c r="F104" i="2"/>
  <c r="E104" i="2"/>
  <c r="D104" i="2"/>
  <c r="I98" i="2"/>
  <c r="H98" i="2"/>
  <c r="G98" i="2"/>
  <c r="F98" i="2"/>
  <c r="E98" i="2"/>
  <c r="D98" i="2"/>
  <c r="I97" i="2"/>
  <c r="I92" i="2"/>
  <c r="H92" i="2"/>
  <c r="G92" i="2"/>
  <c r="F92" i="2"/>
  <c r="E92" i="2"/>
  <c r="D92" i="2"/>
  <c r="I86" i="2"/>
  <c r="H86" i="2"/>
  <c r="G86" i="2"/>
  <c r="F86" i="2"/>
  <c r="E86" i="2"/>
  <c r="H79" i="2"/>
  <c r="G79" i="2"/>
  <c r="F79" i="2"/>
  <c r="E79" i="2"/>
  <c r="I74" i="2"/>
  <c r="I79" i="2" s="1"/>
  <c r="H73" i="2"/>
  <c r="G73" i="2"/>
  <c r="F73" i="2"/>
  <c r="E73" i="2"/>
  <c r="I72" i="2"/>
  <c r="I69" i="2"/>
  <c r="I73" i="2" s="1"/>
  <c r="I67" i="2"/>
  <c r="H67" i="2"/>
  <c r="G67" i="2"/>
  <c r="F67" i="2"/>
  <c r="E67" i="2"/>
  <c r="D67" i="2"/>
  <c r="I61" i="2"/>
  <c r="H61" i="2"/>
  <c r="G61" i="2"/>
  <c r="F61" i="2"/>
  <c r="E61" i="2"/>
  <c r="H55" i="2"/>
  <c r="G55" i="2"/>
  <c r="F55" i="2"/>
  <c r="E55" i="2"/>
  <c r="I54" i="2"/>
  <c r="I55" i="2" s="1"/>
  <c r="I50" i="2"/>
  <c r="H50" i="2"/>
  <c r="G50" i="2"/>
  <c r="F50" i="2"/>
  <c r="E50" i="2"/>
  <c r="I44" i="2"/>
  <c r="H44" i="2"/>
  <c r="G44" i="2"/>
  <c r="F44" i="2"/>
  <c r="E44" i="2"/>
  <c r="H37" i="2"/>
  <c r="G37" i="2"/>
  <c r="F37" i="2"/>
  <c r="E37" i="2"/>
  <c r="I36" i="2"/>
  <c r="I37" i="2" s="1"/>
  <c r="I31" i="2"/>
  <c r="H31" i="2"/>
  <c r="G31" i="2"/>
  <c r="F31" i="2"/>
  <c r="E31" i="2"/>
  <c r="I26" i="2"/>
  <c r="I25" i="2"/>
  <c r="H25" i="2"/>
  <c r="G25" i="2"/>
  <c r="F25" i="2"/>
  <c r="E25" i="2"/>
  <c r="D25" i="2"/>
  <c r="H19" i="2"/>
  <c r="G19" i="2"/>
  <c r="F19" i="2"/>
  <c r="E19" i="2"/>
  <c r="I18" i="2"/>
  <c r="I19" i="2" s="1"/>
  <c r="I13" i="2"/>
  <c r="H13" i="2"/>
  <c r="G13" i="2"/>
  <c r="F13" i="2"/>
  <c r="E13" i="2"/>
  <c r="I127" i="1"/>
  <c r="H127" i="1"/>
  <c r="G127" i="1"/>
  <c r="F127" i="1"/>
  <c r="I104" i="1"/>
  <c r="H104" i="1"/>
  <c r="G104" i="1"/>
  <c r="F104" i="1"/>
  <c r="D104" i="1"/>
  <c r="H98" i="1"/>
  <c r="G98" i="1"/>
  <c r="F98" i="1"/>
  <c r="D98" i="1"/>
  <c r="I97" i="1"/>
  <c r="I98" i="1" s="1"/>
  <c r="H92" i="1"/>
  <c r="G92" i="1"/>
  <c r="F92" i="1"/>
  <c r="I88" i="1"/>
  <c r="I92" i="1" s="1"/>
  <c r="I86" i="1"/>
  <c r="H86" i="1"/>
  <c r="G86" i="1"/>
  <c r="F86" i="1"/>
  <c r="H79" i="1"/>
  <c r="G79" i="1"/>
  <c r="F79" i="1"/>
  <c r="I74" i="1"/>
  <c r="I79" i="1" s="1"/>
  <c r="H73" i="1"/>
  <c r="G73" i="1"/>
  <c r="F73" i="1"/>
  <c r="I72" i="1"/>
  <c r="I69" i="1"/>
  <c r="I67" i="1"/>
  <c r="H67" i="1"/>
  <c r="G67" i="1"/>
  <c r="F67" i="1"/>
  <c r="D67" i="1"/>
  <c r="I61" i="1"/>
  <c r="H61" i="1"/>
  <c r="G61" i="1"/>
  <c r="F61" i="1"/>
  <c r="I54" i="1"/>
  <c r="I50" i="1"/>
  <c r="H50" i="1"/>
  <c r="G50" i="1"/>
  <c r="F50" i="1"/>
  <c r="H37" i="1"/>
  <c r="G37" i="1"/>
  <c r="F37" i="1"/>
  <c r="I36" i="1"/>
  <c r="I37" i="1" s="1"/>
  <c r="I27" i="1"/>
  <c r="I26" i="1"/>
  <c r="H25" i="1"/>
  <c r="G25" i="1"/>
  <c r="F25" i="1"/>
  <c r="D25" i="1"/>
  <c r="I18" i="1"/>
  <c r="F131" i="1" l="1"/>
  <c r="F132" i="1" s="1"/>
  <c r="F133" i="1" s="1"/>
  <c r="G131" i="2"/>
  <c r="G132" i="2" s="1"/>
  <c r="G133" i="2" s="1"/>
  <c r="D131" i="2"/>
  <c r="D132" i="2" s="1"/>
  <c r="G131" i="1"/>
  <c r="G132" i="1" s="1"/>
  <c r="G133" i="1" s="1"/>
  <c r="E83" i="8"/>
  <c r="E84" i="8" s="1"/>
  <c r="E85" i="8" s="1"/>
  <c r="G83" i="8"/>
  <c r="G84" i="8" s="1"/>
  <c r="G85" i="8" s="1"/>
  <c r="H83" i="8"/>
  <c r="H84" i="8" s="1"/>
  <c r="H85" i="8" s="1"/>
  <c r="F83" i="8"/>
  <c r="F84" i="8" s="1"/>
  <c r="F85" i="8" s="1"/>
  <c r="H131" i="2"/>
  <c r="H132" i="2" s="1"/>
  <c r="H133" i="2" s="1"/>
  <c r="E128" i="2"/>
  <c r="F131" i="2"/>
  <c r="F132" i="2" s="1"/>
  <c r="F133" i="2" s="1"/>
  <c r="H131" i="1"/>
  <c r="H132" i="1" s="1"/>
  <c r="H133" i="1" s="1"/>
  <c r="D131" i="1"/>
  <c r="D132" i="1" s="1"/>
  <c r="I73" i="1"/>
  <c r="I131" i="1" s="1"/>
  <c r="I132" i="1" s="1"/>
  <c r="I133" i="1" s="1"/>
  <c r="I131" i="2"/>
  <c r="I132" i="2" s="1"/>
  <c r="I133" i="2" s="1"/>
</calcChain>
</file>

<file path=xl/sharedStrings.xml><?xml version="1.0" encoding="utf-8"?>
<sst xmlns="http://schemas.openxmlformats.org/spreadsheetml/2006/main" count="594" uniqueCount="130">
  <si>
    <t>20-ти дневное примерное  меню бесплатного горячего питания для обучающихся в общеобразовательных организациях в период с 08:30 до 12:00</t>
  </si>
  <si>
    <t>Возрастная группа</t>
  </si>
  <si>
    <t>7-11 лет</t>
  </si>
  <si>
    <t>Сезон</t>
  </si>
  <si>
    <t>Зимне-весенний</t>
  </si>
  <si>
    <t>День</t>
  </si>
  <si>
    <t>№
рец.</t>
  </si>
  <si>
    <t>Прием пищи, наименование блюда</t>
  </si>
  <si>
    <t>Масса порции (г)</t>
  </si>
  <si>
    <t>Цены, руб</t>
  </si>
  <si>
    <t>Пищевые вещества (г)</t>
  </si>
  <si>
    <t>ЭЦ (ккал)</t>
  </si>
  <si>
    <t>Б</t>
  </si>
  <si>
    <t>Ж</t>
  </si>
  <si>
    <t>У</t>
  </si>
  <si>
    <t>День 1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</si>
  <si>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</si>
  <si>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</si>
  <si>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</si>
  <si>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</si>
  <si>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</si>
  <si>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</si>
  <si>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Хлеб пшеничный</t>
  </si>
  <si>
    <t>338/М</t>
  </si>
  <si>
    <t>Фрукт по сезону (яблоки)</t>
  </si>
  <si>
    <t>Итого за Завтрак</t>
  </si>
  <si>
    <t>День 2</t>
  </si>
  <si>
    <t>14/М</t>
  </si>
  <si>
    <t>Масло сливочное</t>
  </si>
  <si>
    <t>223/М</t>
  </si>
  <si>
    <t>Запеканка из творога с соусом вишневым , 130/30</t>
  </si>
  <si>
    <t>376/М</t>
  </si>
  <si>
    <t>Чай с сахаром, 200/11</t>
  </si>
  <si>
    <t>Фрукт по сезону (бананы)</t>
  </si>
  <si>
    <t>День 3</t>
  </si>
  <si>
    <t>15/М</t>
  </si>
  <si>
    <t>Сыр полутвердый</t>
  </si>
  <si>
    <t>173/М</t>
  </si>
  <si>
    <t>Каша вязкая молочная пшенная</t>
  </si>
  <si>
    <t>382/М</t>
  </si>
  <si>
    <t>Какао на молоке, 200/11</t>
  </si>
  <si>
    <t>День 4</t>
  </si>
  <si>
    <t>279/М</t>
  </si>
  <si>
    <t>Тефтели из говядины  с соусом красным основным</t>
  </si>
  <si>
    <t>90/30</t>
  </si>
  <si>
    <t>171/М</t>
  </si>
  <si>
    <t>Каша гречневая рассыпчатая</t>
  </si>
  <si>
    <t>Фрукт по сезону (груши)</t>
  </si>
  <si>
    <t>День 5</t>
  </si>
  <si>
    <t>212/М</t>
  </si>
  <si>
    <t>Фритатта с ветчиной</t>
  </si>
  <si>
    <t>71/М</t>
  </si>
  <si>
    <t>Подгарнировка из зеленого горошка</t>
  </si>
  <si>
    <t>379/М</t>
  </si>
  <si>
    <t>Напиток кофейный на молоке, 200/11</t>
  </si>
  <si>
    <t>День 6</t>
  </si>
  <si>
    <t>274/К</t>
  </si>
  <si>
    <t>Соус «Болоньезе»</t>
  </si>
  <si>
    <t>День 7</t>
  </si>
  <si>
    <t>Купаты куриные</t>
  </si>
  <si>
    <t>415/К</t>
  </si>
  <si>
    <t xml:space="preserve">Рис припущенный с овощами                  </t>
  </si>
  <si>
    <t>День 8</t>
  </si>
  <si>
    <t>175/М</t>
  </si>
  <si>
    <t>Каша вязкая молочная из смеси круп</t>
  </si>
  <si>
    <t>Пирог осетинский с картофелем и сыром твердых сортов</t>
  </si>
  <si>
    <t>День 9</t>
  </si>
  <si>
    <t>208/М</t>
  </si>
  <si>
    <t>Лапшевник с творогом и маслом сливочным (150/5)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</si>
  <si>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</si>
  <si>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</si>
  <si>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</si>
  <si>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</si>
  <si>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</si>
  <si>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16/М</t>
  </si>
  <si>
    <t>Ветчина</t>
  </si>
  <si>
    <t>День 11</t>
  </si>
  <si>
    <t>Каша молочная гречневая  с сахаром и маслом  сливочным</t>
  </si>
  <si>
    <t>День 12</t>
  </si>
  <si>
    <t>Ватрушка с творогом</t>
  </si>
  <si>
    <t>День 13</t>
  </si>
  <si>
    <t>174/М</t>
  </si>
  <si>
    <t>Каша вязкая молочная из рисовой крупы</t>
  </si>
  <si>
    <t>День 14</t>
  </si>
  <si>
    <t>268/М</t>
  </si>
  <si>
    <t>Котлеты из говядины с маслом сливочным 90/5</t>
  </si>
  <si>
    <t>Каша пшеничная</t>
  </si>
  <si>
    <t>День 15</t>
  </si>
  <si>
    <t>Овощная фритатта</t>
  </si>
  <si>
    <t>День 16</t>
  </si>
  <si>
    <t>Каша перловая с мясом говядины</t>
  </si>
  <si>
    <t>День 17</t>
  </si>
  <si>
    <t>219/М</t>
  </si>
  <si>
    <t>Сырники из творога с молоком сгущенным (130/30)</t>
  </si>
  <si>
    <t>День 18</t>
  </si>
  <si>
    <t>Каша вязкая молочная из овсяных хлопьев с ягодами</t>
  </si>
  <si>
    <t>Пирог осетинский с картофелем и сыром</t>
  </si>
  <si>
    <t>День 19</t>
  </si>
  <si>
    <t xml:space="preserve">Рис припущенный с овощами           </t>
  </si>
  <si>
    <t>День 20</t>
  </si>
  <si>
    <t>Среднее значение</t>
  </si>
  <si>
    <t>Итого за: Завтрак</t>
  </si>
  <si>
    <t>Выполнение СанПиН, % от суточной нормы</t>
  </si>
  <si>
    <t>100 % Норма СанПиН</t>
  </si>
  <si>
    <t>20-ти дневное меню бесплатного горячего питания для обучающихся в общеобразовательных организациях в период с 08:30 до 12:00</t>
  </si>
  <si>
    <t>12-18 лет</t>
  </si>
  <si>
    <t>№
Рецептур</t>
  </si>
  <si>
    <t>Куры запеченные  с маслом сливочным (100/5)</t>
  </si>
  <si>
    <t>Запеканка из творога с соусом ягодным 150/50</t>
  </si>
  <si>
    <t xml:space="preserve">Каша вязкая молочная пшенная  </t>
  </si>
  <si>
    <t>Тефтели из говядины  с соусом красным основным (100/30)</t>
  </si>
  <si>
    <t>Лапшевник с творогом и маслом сливочным (200/5)</t>
  </si>
  <si>
    <t>Котлета Морячок с маслом сливочным 100/5</t>
  </si>
  <si>
    <t>Куры запеченные с маслом сливочным, 100/5</t>
  </si>
  <si>
    <t>Котлеты из говядины с маслом сливочным 100/5</t>
  </si>
  <si>
    <t>Сырники из творога с молоком сгущенным (150/30)</t>
  </si>
  <si>
    <t>Гуляш из куриного филе (50/50)</t>
  </si>
  <si>
    <t>Завтрак</t>
  </si>
  <si>
    <t>Чай с молоком, 200/11</t>
  </si>
  <si>
    <t>Яблоко</t>
  </si>
  <si>
    <t>Яйцо вареное</t>
  </si>
  <si>
    <t>Каша гречневая молочная с маслом сливочным и сахаром</t>
  </si>
  <si>
    <t>Каша вязкая молочная из пшеничной крупы</t>
  </si>
  <si>
    <t>Запеканка из творога с молоком сгущенным, 150/30</t>
  </si>
  <si>
    <r>
      <t>10-ми дневное примерное меню питания для обучающихся</t>
    </r>
    <r>
      <rPr>
        <b/>
        <sz val="12"/>
        <color theme="1"/>
        <rFont val="Times New Roman"/>
        <family val="1"/>
        <charset val="204"/>
      </rPr>
      <t xml:space="preserve"> в общеобразовательных организациях в период с 08:30 до 12:00</t>
    </r>
  </si>
  <si>
    <t>4 День</t>
  </si>
  <si>
    <t>7День</t>
  </si>
  <si>
    <t>8 День</t>
  </si>
  <si>
    <t>9 День</t>
  </si>
  <si>
    <t>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</si>
</sst>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%&quot;"/>
  </numFmts>
  <fonts count="26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sz val="11"/>
      <color rgb="FF000000"/>
      <name val="Calibri"/>
      <family val="2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8"/>
      <color theme="1"/>
      <name val="Arial"/>
      <family val="2"/>
      <charset val="204"/>
    </font>
    <font>
      <sz val="8"/>
      <color theme="1"/>
      <name val="Arial1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color rgb="FF000000"/>
      <name val="Times New Roman1"/>
      <charset val="204"/>
    </font>
    <font>
      <sz val="12"/>
      <color theme="1"/>
      <name val="Times New Roman1"/>
      <charset val="204"/>
    </font>
    <font>
      <b/>
      <sz val="12"/>
      <color theme="1"/>
      <name val="Times New Roman1"/>
      <charset val="204"/>
    </font>
    <font>
      <sz val="12"/>
      <color theme="1"/>
      <name val="Times New Roman3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4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9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" fillId="0" borderId="0"/>
    <xf numFmtId="0" fontId="1" fillId="0" borderId="0"/>
    <xf numFmtId="0" fontId="4" fillId="0" borderId="0"/>
    <xf numFmtId="0" fontId="6" fillId="0" borderId="0">
      <alignment horizontal="left" vertical="top"/>
    </xf>
    <xf numFmtId="0" fontId="6" fillId="0" borderId="0">
      <alignment horizontal="left" vertical="top"/>
    </xf>
    <xf numFmtId="0" fontId="15" fillId="0" borderId="0"/>
    <xf numFmtId="0" fontId="15" fillId="0" borderId="0"/>
    <xf numFmtId="0" fontId="16" fillId="0" borderId="0"/>
  </cellStyleXfs>
  <cellXfs count="172">
    <xf numFmtId="0" fontId="0" fillId="0" borderId="0" xfId="0"/>
    <xf numFmtId="0" fontId="17" fillId="0" borderId="0" xfId="0" applyFont="1"/>
    <xf numFmtId="0" fontId="17" fillId="0" borderId="0" xfId="0" applyFont="1" applyAlignment="1">
      <alignment vertical="top"/>
    </xf>
    <xf numFmtId="0" fontId="17" fillId="9" borderId="0" xfId="20" applyFont="1" applyFill="1" applyAlignment="1">
      <alignment horizontal="center" vertical="center" wrapText="1"/>
    </xf>
    <xf numFmtId="0" fontId="17" fillId="9" borderId="0" xfId="20" applyFont="1" applyFill="1" applyAlignment="1">
      <alignment horizontal="left" vertical="center" wrapText="1"/>
    </xf>
    <xf numFmtId="0" fontId="18" fillId="9" borderId="0" xfId="20" applyFont="1" applyFill="1" applyBorder="1" applyAlignment="1">
      <alignment horizontal="right" vertical="center" wrapText="1"/>
    </xf>
    <xf numFmtId="0" fontId="18" fillId="9" borderId="0" xfId="20" applyFont="1" applyFill="1" applyAlignment="1">
      <alignment horizontal="right" vertical="top" wrapText="1"/>
    </xf>
    <xf numFmtId="0" fontId="17" fillId="9" borderId="0" xfId="20" applyFont="1" applyFill="1" applyAlignment="1">
      <alignment horizontal="left" vertical="center"/>
    </xf>
    <xf numFmtId="0" fontId="17" fillId="0" borderId="2" xfId="20" applyFont="1" applyFill="1" applyBorder="1" applyAlignment="1">
      <alignment horizontal="center" vertical="top"/>
    </xf>
    <xf numFmtId="0" fontId="17" fillId="0" borderId="2" xfId="20" applyFont="1" applyFill="1" applyBorder="1" applyAlignment="1">
      <alignment horizontal="center" vertical="center" wrapText="1"/>
    </xf>
    <xf numFmtId="1" fontId="17" fillId="0" borderId="2" xfId="20" applyNumberFormat="1" applyFont="1" applyFill="1" applyBorder="1" applyAlignment="1">
      <alignment horizontal="center" vertical="center"/>
    </xf>
    <xf numFmtId="2" fontId="17" fillId="0" borderId="2" xfId="20" applyNumberFormat="1" applyFont="1" applyFill="1" applyBorder="1" applyAlignment="1">
      <alignment horizontal="center" vertical="center"/>
    </xf>
    <xf numFmtId="0" fontId="17" fillId="0" borderId="2" xfId="20" applyFont="1" applyFill="1" applyBorder="1" applyAlignment="1">
      <alignment horizontal="left" vertical="center" wrapText="1"/>
    </xf>
    <xf numFmtId="164" fontId="17" fillId="0" borderId="2" xfId="20" applyNumberFormat="1" applyFont="1" applyFill="1" applyBorder="1" applyAlignment="1">
      <alignment horizontal="center" vertical="center"/>
    </xf>
    <xf numFmtId="0" fontId="17" fillId="0" borderId="2" xfId="20" applyFont="1" applyFill="1" applyBorder="1" applyAlignment="1">
      <alignment horizontal="center" vertical="center"/>
    </xf>
    <xf numFmtId="1" fontId="18" fillId="0" borderId="2" xfId="20" applyNumberFormat="1" applyFont="1" applyFill="1" applyBorder="1" applyAlignment="1">
      <alignment horizontal="center" vertical="center"/>
    </xf>
    <xf numFmtId="2" fontId="18" fillId="0" borderId="2" xfId="20" applyNumberFormat="1" applyFont="1" applyFill="1" applyBorder="1" applyAlignment="1">
      <alignment horizontal="center" vertical="center"/>
    </xf>
    <xf numFmtId="2" fontId="17" fillId="0" borderId="2" xfId="20" applyNumberFormat="1" applyFont="1" applyBorder="1" applyAlignment="1">
      <alignment horizontal="center" vertical="top"/>
    </xf>
    <xf numFmtId="0" fontId="17" fillId="0" borderId="2" xfId="20" applyFont="1" applyBorder="1" applyAlignment="1">
      <alignment horizontal="left" vertical="top" wrapText="1"/>
    </xf>
    <xf numFmtId="1" fontId="17" fillId="0" borderId="2" xfId="20" applyNumberFormat="1" applyFont="1" applyBorder="1" applyAlignment="1">
      <alignment horizontal="center" vertical="top"/>
    </xf>
    <xf numFmtId="164" fontId="17" fillId="0" borderId="2" xfId="20" applyNumberFormat="1" applyFont="1" applyBorder="1" applyAlignment="1">
      <alignment horizontal="center" vertical="top"/>
    </xf>
    <xf numFmtId="1" fontId="19" fillId="0" borderId="2" xfId="21" applyNumberFormat="1" applyFont="1" applyBorder="1" applyAlignment="1">
      <alignment horizontal="center" vertical="top"/>
    </xf>
    <xf numFmtId="0" fontId="19" fillId="0" borderId="2" xfId="21" applyFont="1" applyBorder="1" applyAlignment="1">
      <alignment vertical="top" wrapText="1"/>
    </xf>
    <xf numFmtId="2" fontId="19" fillId="0" borderId="2" xfId="21" applyNumberFormat="1" applyFont="1" applyBorder="1" applyAlignment="1">
      <alignment horizontal="center" vertical="top"/>
    </xf>
    <xf numFmtId="164" fontId="19" fillId="0" borderId="2" xfId="21" applyNumberFormat="1" applyFont="1" applyBorder="1" applyAlignment="1">
      <alignment horizontal="center" vertical="top"/>
    </xf>
    <xf numFmtId="0" fontId="17" fillId="0" borderId="2" xfId="20" applyFont="1" applyFill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1" fontId="20" fillId="0" borderId="2" xfId="21" applyNumberFormat="1" applyFont="1" applyBorder="1" applyAlignment="1">
      <alignment horizontal="center" vertical="center"/>
    </xf>
    <xf numFmtId="2" fontId="20" fillId="0" borderId="2" xfId="21" applyNumberFormat="1" applyFont="1" applyBorder="1" applyAlignment="1">
      <alignment horizontal="center" vertical="center"/>
    </xf>
    <xf numFmtId="1" fontId="19" fillId="0" borderId="2" xfId="21" applyNumberFormat="1" applyFont="1" applyBorder="1" applyAlignment="1">
      <alignment horizontal="center" vertical="center"/>
    </xf>
    <xf numFmtId="2" fontId="19" fillId="0" borderId="2" xfId="21" applyNumberFormat="1" applyFont="1" applyBorder="1" applyAlignment="1">
      <alignment horizontal="center" vertical="center"/>
    </xf>
    <xf numFmtId="164" fontId="19" fillId="0" borderId="2" xfId="21" applyNumberFormat="1" applyFont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1" fontId="17" fillId="0" borderId="2" xfId="20" applyNumberFormat="1" applyFont="1" applyBorder="1" applyAlignment="1">
      <alignment horizontal="center" vertical="center"/>
    </xf>
    <xf numFmtId="2" fontId="17" fillId="0" borderId="2" xfId="20" applyNumberFormat="1" applyFont="1" applyBorder="1" applyAlignment="1">
      <alignment horizontal="center" vertical="center"/>
    </xf>
    <xf numFmtId="164" fontId="17" fillId="0" borderId="2" xfId="20" applyNumberFormat="1" applyFont="1" applyBorder="1" applyAlignment="1">
      <alignment horizontal="center" vertical="center"/>
    </xf>
    <xf numFmtId="1" fontId="20" fillId="0" borderId="2" xfId="21" applyNumberFormat="1" applyFont="1" applyBorder="1" applyAlignment="1">
      <alignment horizontal="center"/>
    </xf>
    <xf numFmtId="2" fontId="20" fillId="0" borderId="2" xfId="21" applyNumberFormat="1" applyFont="1" applyBorder="1" applyAlignment="1">
      <alignment horizontal="center"/>
    </xf>
    <xf numFmtId="2" fontId="20" fillId="0" borderId="2" xfId="21" applyNumberFormat="1" applyFont="1" applyBorder="1" applyAlignment="1">
      <alignment horizontal="center" vertical="top"/>
    </xf>
    <xf numFmtId="164" fontId="18" fillId="0" borderId="2" xfId="20" applyNumberFormat="1" applyFont="1" applyFill="1" applyBorder="1" applyAlignment="1">
      <alignment horizontal="center" vertical="center"/>
    </xf>
    <xf numFmtId="0" fontId="17" fillId="0" borderId="0" xfId="20" applyFont="1" applyFill="1" applyBorder="1" applyAlignment="1">
      <alignment horizontal="left" vertical="top"/>
    </xf>
    <xf numFmtId="0" fontId="18" fillId="0" borderId="0" xfId="20" applyFont="1" applyFill="1" applyBorder="1" applyAlignment="1">
      <alignment horizontal="left" vertical="center"/>
    </xf>
    <xf numFmtId="0" fontId="18" fillId="0" borderId="3" xfId="20" applyFont="1" applyFill="1" applyBorder="1" applyAlignment="1">
      <alignment horizontal="right" vertical="center"/>
    </xf>
    <xf numFmtId="1" fontId="20" fillId="0" borderId="2" xfId="21" applyNumberFormat="1" applyFont="1" applyFill="1" applyBorder="1" applyAlignment="1">
      <alignment horizontal="center" vertical="center"/>
    </xf>
    <xf numFmtId="3" fontId="19" fillId="0" borderId="2" xfId="21" applyNumberFormat="1" applyFont="1" applyFill="1" applyBorder="1" applyAlignment="1">
      <alignment horizontal="center" vertical="center"/>
    </xf>
    <xf numFmtId="1" fontId="19" fillId="0" borderId="2" xfId="21" applyNumberFormat="1" applyFont="1" applyFill="1" applyBorder="1" applyAlignment="1">
      <alignment horizontal="center" vertical="center"/>
    </xf>
    <xf numFmtId="2" fontId="19" fillId="0" borderId="2" xfId="21" applyNumberFormat="1" applyFont="1" applyFill="1" applyBorder="1" applyAlignment="1">
      <alignment horizontal="center" vertical="center"/>
    </xf>
    <xf numFmtId="0" fontId="19" fillId="0" borderId="2" xfId="21" applyFont="1" applyFill="1" applyBorder="1" applyAlignment="1">
      <alignment horizontal="center" vertical="top"/>
    </xf>
    <xf numFmtId="165" fontId="19" fillId="0" borderId="2" xfId="21" applyNumberFormat="1" applyFont="1" applyFill="1" applyBorder="1" applyAlignment="1">
      <alignment horizontal="center"/>
    </xf>
    <xf numFmtId="1" fontId="17" fillId="0" borderId="2" xfId="20" applyNumberFormat="1" applyFont="1" applyFill="1" applyBorder="1" applyAlignment="1">
      <alignment horizontal="center" vertical="center" wrapText="1"/>
    </xf>
    <xf numFmtId="3" fontId="17" fillId="0" borderId="2" xfId="20" applyNumberFormat="1" applyFont="1" applyFill="1" applyBorder="1" applyAlignment="1">
      <alignment horizontal="center" vertical="center" wrapText="1"/>
    </xf>
    <xf numFmtId="0" fontId="21" fillId="0" borderId="0" xfId="0" applyFont="1"/>
    <xf numFmtId="2" fontId="21" fillId="0" borderId="0" xfId="0" applyNumberFormat="1" applyFont="1"/>
    <xf numFmtId="0" fontId="21" fillId="0" borderId="0" xfId="0" applyFont="1" applyAlignment="1">
      <alignment vertical="top"/>
    </xf>
    <xf numFmtId="0" fontId="21" fillId="9" borderId="0" xfId="20" applyFont="1" applyFill="1" applyAlignment="1" applyProtection="1">
      <alignment horizontal="center" vertical="center" wrapText="1"/>
    </xf>
    <xf numFmtId="0" fontId="21" fillId="9" borderId="0" xfId="20" applyFont="1" applyFill="1" applyAlignment="1" applyProtection="1">
      <alignment horizontal="left" vertical="center" wrapText="1"/>
    </xf>
    <xf numFmtId="2" fontId="21" fillId="9" borderId="0" xfId="20" applyNumberFormat="1" applyFont="1" applyFill="1" applyAlignment="1" applyProtection="1">
      <alignment horizontal="left" vertical="center" wrapText="1"/>
    </xf>
    <xf numFmtId="0" fontId="22" fillId="9" borderId="0" xfId="20" applyFont="1" applyFill="1" applyAlignment="1" applyProtection="1">
      <alignment horizontal="right" vertical="center" wrapText="1"/>
    </xf>
    <xf numFmtId="0" fontId="22" fillId="9" borderId="0" xfId="20" applyFont="1" applyFill="1" applyAlignment="1" applyProtection="1">
      <alignment horizontal="right" vertical="top" wrapText="1"/>
    </xf>
    <xf numFmtId="0" fontId="21" fillId="9" borderId="0" xfId="20" applyFont="1" applyFill="1" applyAlignment="1" applyProtection="1">
      <alignment horizontal="left" vertical="center"/>
    </xf>
    <xf numFmtId="0" fontId="21" fillId="0" borderId="2" xfId="20" applyFont="1" applyFill="1" applyBorder="1" applyAlignment="1" applyProtection="1">
      <alignment horizontal="center" vertical="top"/>
    </xf>
    <xf numFmtId="0" fontId="21" fillId="0" borderId="2" xfId="20" applyFont="1" applyFill="1" applyBorder="1" applyAlignment="1" applyProtection="1">
      <alignment horizontal="center" vertical="center" wrapText="1"/>
    </xf>
    <xf numFmtId="2" fontId="21" fillId="0" borderId="2" xfId="20" applyNumberFormat="1" applyFont="1" applyFill="1" applyBorder="1" applyAlignment="1" applyProtection="1">
      <alignment horizontal="center" vertical="center" wrapText="1"/>
    </xf>
    <xf numFmtId="1" fontId="21" fillId="0" borderId="2" xfId="20" applyNumberFormat="1" applyFont="1" applyFill="1" applyBorder="1" applyAlignment="1" applyProtection="1">
      <alignment horizontal="center" vertical="center"/>
    </xf>
    <xf numFmtId="2" fontId="21" fillId="0" borderId="2" xfId="20" applyNumberFormat="1" applyFont="1" applyFill="1" applyBorder="1" applyAlignment="1" applyProtection="1">
      <alignment horizontal="center" vertical="center"/>
    </xf>
    <xf numFmtId="0" fontId="21" fillId="0" borderId="2" xfId="20" applyFont="1" applyFill="1" applyBorder="1" applyAlignment="1" applyProtection="1">
      <alignment horizontal="center" vertical="center"/>
    </xf>
    <xf numFmtId="0" fontId="21" fillId="0" borderId="2" xfId="20" applyFont="1" applyFill="1" applyBorder="1" applyAlignment="1" applyProtection="1">
      <alignment horizontal="left" vertical="center" wrapText="1"/>
    </xf>
    <xf numFmtId="164" fontId="21" fillId="0" borderId="2" xfId="2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1" fontId="22" fillId="0" borderId="2" xfId="20" applyNumberFormat="1" applyFont="1" applyFill="1" applyBorder="1" applyAlignment="1" applyProtection="1">
      <alignment horizontal="center" vertical="center"/>
    </xf>
    <xf numFmtId="2" fontId="22" fillId="0" borderId="2" xfId="20" applyNumberFormat="1" applyFont="1" applyFill="1" applyBorder="1" applyAlignment="1" applyProtection="1">
      <alignment horizontal="center" vertical="center"/>
    </xf>
    <xf numFmtId="2" fontId="21" fillId="0" borderId="2" xfId="20" applyNumberFormat="1" applyFont="1" applyFill="1" applyBorder="1" applyAlignment="1" applyProtection="1">
      <alignment horizontal="center" vertical="top"/>
    </xf>
    <xf numFmtId="0" fontId="21" fillId="0" borderId="2" xfId="20" applyFont="1" applyFill="1" applyBorder="1" applyAlignment="1" applyProtection="1">
      <alignment horizontal="left" vertical="top" wrapText="1"/>
    </xf>
    <xf numFmtId="1" fontId="21" fillId="0" borderId="2" xfId="20" applyNumberFormat="1" applyFont="1" applyFill="1" applyBorder="1" applyAlignment="1" applyProtection="1">
      <alignment horizontal="center" vertical="top"/>
    </xf>
    <xf numFmtId="164" fontId="21" fillId="0" borderId="2" xfId="20" applyNumberFormat="1" applyFont="1" applyFill="1" applyBorder="1" applyAlignment="1" applyProtection="1">
      <alignment horizontal="center" vertical="top"/>
    </xf>
    <xf numFmtId="1" fontId="23" fillId="0" borderId="2" xfId="21" applyNumberFormat="1" applyFont="1" applyFill="1" applyBorder="1" applyAlignment="1" applyProtection="1">
      <alignment horizontal="center" vertical="top"/>
    </xf>
    <xf numFmtId="0" fontId="23" fillId="0" borderId="2" xfId="21" applyFont="1" applyFill="1" applyBorder="1" applyAlignment="1" applyProtection="1">
      <alignment vertical="top" wrapText="1"/>
    </xf>
    <xf numFmtId="2" fontId="23" fillId="0" borderId="2" xfId="21" applyNumberFormat="1" applyFont="1" applyFill="1" applyBorder="1" applyAlignment="1" applyProtection="1">
      <alignment horizontal="center" vertical="top"/>
    </xf>
    <xf numFmtId="164" fontId="23" fillId="0" borderId="2" xfId="21" applyNumberFormat="1" applyFont="1" applyFill="1" applyBorder="1" applyAlignment="1" applyProtection="1">
      <alignment horizontal="center" vertical="top"/>
    </xf>
    <xf numFmtId="1" fontId="24" fillId="0" borderId="2" xfId="21" applyNumberFormat="1" applyFont="1" applyFill="1" applyBorder="1" applyAlignment="1" applyProtection="1">
      <alignment horizontal="center" vertical="center"/>
    </xf>
    <xf numFmtId="2" fontId="24" fillId="0" borderId="2" xfId="21" applyNumberFormat="1" applyFont="1" applyFill="1" applyBorder="1" applyAlignment="1" applyProtection="1">
      <alignment horizontal="center" vertical="center"/>
    </xf>
    <xf numFmtId="1" fontId="23" fillId="0" borderId="2" xfId="21" applyNumberFormat="1" applyFont="1" applyFill="1" applyBorder="1" applyAlignment="1" applyProtection="1">
      <alignment horizontal="center" vertical="center"/>
    </xf>
    <xf numFmtId="2" fontId="23" fillId="0" borderId="2" xfId="21" applyNumberFormat="1" applyFont="1" applyFill="1" applyBorder="1" applyAlignment="1" applyProtection="1">
      <alignment horizontal="center" vertical="center"/>
    </xf>
    <xf numFmtId="0" fontId="21" fillId="9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1" fontId="17" fillId="0" borderId="2" xfId="19" applyNumberFormat="1" applyFont="1" applyFill="1" applyBorder="1" applyAlignment="1">
      <alignment horizontal="center" vertical="center"/>
    </xf>
    <xf numFmtId="2" fontId="17" fillId="0" borderId="2" xfId="19" applyNumberFormat="1" applyFont="1" applyFill="1" applyBorder="1" applyAlignment="1">
      <alignment horizontal="center" vertical="center"/>
    </xf>
    <xf numFmtId="164" fontId="17" fillId="0" borderId="2" xfId="19" applyNumberFormat="1" applyFont="1" applyFill="1" applyBorder="1" applyAlignment="1">
      <alignment horizontal="center" vertical="center"/>
    </xf>
    <xf numFmtId="1" fontId="24" fillId="0" borderId="2" xfId="21" applyNumberFormat="1" applyFont="1" applyFill="1" applyBorder="1" applyAlignment="1" applyProtection="1">
      <alignment horizontal="center"/>
    </xf>
    <xf numFmtId="2" fontId="24" fillId="0" borderId="2" xfId="21" applyNumberFormat="1" applyFont="1" applyFill="1" applyBorder="1" applyAlignment="1" applyProtection="1">
      <alignment horizontal="center"/>
    </xf>
    <xf numFmtId="2" fontId="24" fillId="0" borderId="2" xfId="21" applyNumberFormat="1" applyFont="1" applyFill="1" applyBorder="1" applyAlignment="1" applyProtection="1">
      <alignment horizontal="center" vertical="top"/>
    </xf>
    <xf numFmtId="0" fontId="21" fillId="0" borderId="0" xfId="20" applyFont="1" applyFill="1" applyAlignment="1" applyProtection="1">
      <alignment horizontal="left" vertical="top"/>
    </xf>
    <xf numFmtId="0" fontId="22" fillId="0" borderId="0" xfId="20" applyFont="1" applyFill="1" applyAlignment="1" applyProtection="1">
      <alignment horizontal="left" vertical="center"/>
    </xf>
    <xf numFmtId="0" fontId="22" fillId="0" borderId="3" xfId="20" applyFont="1" applyFill="1" applyBorder="1" applyAlignment="1" applyProtection="1">
      <alignment horizontal="right" vertical="center"/>
    </xf>
    <xf numFmtId="3" fontId="23" fillId="0" borderId="2" xfId="21" applyNumberFormat="1" applyFont="1" applyFill="1" applyBorder="1" applyAlignment="1" applyProtection="1">
      <alignment horizontal="center" vertical="center"/>
    </xf>
    <xf numFmtId="0" fontId="23" fillId="0" borderId="2" xfId="21" applyFont="1" applyFill="1" applyBorder="1" applyAlignment="1" applyProtection="1">
      <alignment horizontal="center" vertical="top"/>
    </xf>
    <xf numFmtId="165" fontId="23" fillId="0" borderId="2" xfId="21" applyNumberFormat="1" applyFont="1" applyFill="1" applyBorder="1" applyAlignment="1" applyProtection="1">
      <alignment horizontal="center"/>
    </xf>
    <xf numFmtId="1" fontId="21" fillId="0" borderId="2" xfId="20" applyNumberFormat="1" applyFont="1" applyFill="1" applyBorder="1" applyAlignment="1" applyProtection="1">
      <alignment horizontal="center" vertical="center" wrapText="1"/>
    </xf>
    <xf numFmtId="3" fontId="21" fillId="0" borderId="2" xfId="20" applyNumberFormat="1" applyFont="1" applyFill="1" applyBorder="1" applyAlignment="1" applyProtection="1">
      <alignment horizontal="center" vertical="center" wrapText="1"/>
    </xf>
    <xf numFmtId="1" fontId="19" fillId="0" borderId="2" xfId="22" applyNumberFormat="1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1" fontId="17" fillId="0" borderId="0" xfId="0" applyNumberFormat="1" applyFont="1"/>
    <xf numFmtId="0" fontId="19" fillId="0" borderId="2" xfId="21" applyFont="1" applyFill="1" applyBorder="1" applyAlignment="1" applyProtection="1">
      <alignment horizontal="center" vertical="center" wrapText="1"/>
    </xf>
    <xf numFmtId="1" fontId="19" fillId="0" borderId="2" xfId="21" applyNumberFormat="1" applyFont="1" applyFill="1" applyBorder="1" applyAlignment="1" applyProtection="1">
      <alignment horizontal="center"/>
    </xf>
    <xf numFmtId="1" fontId="19" fillId="0" borderId="2" xfId="0" applyNumberFormat="1" applyFont="1" applyBorder="1" applyAlignment="1">
      <alignment horizontal="center" vertical="top"/>
    </xf>
    <xf numFmtId="0" fontId="19" fillId="0" borderId="2" xfId="0" applyFont="1" applyBorder="1" applyAlignment="1">
      <alignment vertical="top" wrapText="1"/>
    </xf>
    <xf numFmtId="2" fontId="19" fillId="0" borderId="2" xfId="0" applyNumberFormat="1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164" fontId="19" fillId="0" borderId="2" xfId="0" applyNumberFormat="1" applyFont="1" applyBorder="1" applyAlignment="1">
      <alignment horizontal="center" vertical="top"/>
    </xf>
    <xf numFmtId="1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164" fontId="19" fillId="0" borderId="2" xfId="0" applyNumberFormat="1" applyFont="1" applyBorder="1" applyAlignment="1">
      <alignment horizontal="center" vertical="center"/>
    </xf>
    <xf numFmtId="1" fontId="19" fillId="0" borderId="2" xfId="21" applyNumberFormat="1" applyFont="1" applyFill="1" applyBorder="1" applyAlignment="1" applyProtection="1">
      <alignment horizontal="center" vertical="top"/>
    </xf>
    <xf numFmtId="2" fontId="19" fillId="0" borderId="2" xfId="21" applyNumberFormat="1" applyFont="1" applyFill="1" applyBorder="1" applyAlignment="1" applyProtection="1">
      <alignment horizontal="center" vertical="top"/>
    </xf>
    <xf numFmtId="2" fontId="17" fillId="0" borderId="2" xfId="20" applyNumberFormat="1" applyFont="1" applyFill="1" applyBorder="1" applyAlignment="1" applyProtection="1">
      <alignment horizontal="center" vertical="center"/>
    </xf>
    <xf numFmtId="0" fontId="17" fillId="0" borderId="2" xfId="20" applyFont="1" applyFill="1" applyBorder="1" applyAlignment="1" applyProtection="1">
      <alignment horizontal="center" vertical="center"/>
    </xf>
    <xf numFmtId="0" fontId="17" fillId="0" borderId="2" xfId="20" applyFont="1" applyFill="1" applyBorder="1" applyAlignment="1" applyProtection="1">
      <alignment horizontal="left" vertical="center" wrapText="1"/>
    </xf>
    <xf numFmtId="1" fontId="17" fillId="0" borderId="2" xfId="20" applyNumberFormat="1" applyFont="1" applyFill="1" applyBorder="1" applyAlignment="1" applyProtection="1">
      <alignment horizontal="center" vertical="center"/>
    </xf>
    <xf numFmtId="164" fontId="17" fillId="0" borderId="2" xfId="20" applyNumberFormat="1" applyFont="1" applyFill="1" applyBorder="1" applyAlignment="1" applyProtection="1">
      <alignment horizontal="center" vertical="center"/>
    </xf>
    <xf numFmtId="0" fontId="19" fillId="0" borderId="2" xfId="21" applyFont="1" applyFill="1" applyBorder="1" applyAlignment="1" applyProtection="1">
      <alignment vertical="top" wrapText="1"/>
    </xf>
    <xf numFmtId="164" fontId="19" fillId="0" borderId="2" xfId="21" applyNumberFormat="1" applyFont="1" applyFill="1" applyBorder="1" applyAlignment="1" applyProtection="1">
      <alignment horizontal="center" vertical="top"/>
    </xf>
    <xf numFmtId="0" fontId="19" fillId="0" borderId="2" xfId="21" applyFont="1" applyFill="1" applyBorder="1" applyAlignment="1" applyProtection="1">
      <alignment horizontal="center" vertical="top"/>
    </xf>
    <xf numFmtId="2" fontId="19" fillId="0" borderId="2" xfId="21" applyNumberFormat="1" applyFont="1" applyFill="1" applyBorder="1" applyAlignment="1" applyProtection="1">
      <alignment horizontal="center"/>
    </xf>
    <xf numFmtId="0" fontId="20" fillId="0" borderId="2" xfId="21" applyFont="1" applyBorder="1" applyAlignment="1">
      <alignment indent="1"/>
    </xf>
    <xf numFmtId="1" fontId="25" fillId="0" borderId="2" xfId="0" applyNumberFormat="1" applyFont="1" applyBorder="1" applyAlignment="1">
      <alignment horizontal="center" vertical="top"/>
    </xf>
    <xf numFmtId="1" fontId="19" fillId="0" borderId="2" xfId="23" applyNumberFormat="1" applyFont="1" applyBorder="1" applyAlignment="1">
      <alignment horizontal="center" vertical="top"/>
    </xf>
    <xf numFmtId="0" fontId="19" fillId="0" borderId="2" xfId="23" applyFont="1" applyBorder="1" applyAlignment="1">
      <alignment vertical="top" wrapText="1"/>
    </xf>
    <xf numFmtId="2" fontId="19" fillId="0" borderId="2" xfId="23" applyNumberFormat="1" applyFont="1" applyBorder="1" applyAlignment="1">
      <alignment horizontal="center" vertical="top"/>
    </xf>
    <xf numFmtId="164" fontId="19" fillId="0" borderId="2" xfId="23" applyNumberFormat="1" applyFont="1" applyBorder="1" applyAlignment="1">
      <alignment horizontal="center" vertical="top"/>
    </xf>
    <xf numFmtId="2" fontId="19" fillId="0" borderId="0" xfId="21" applyNumberFormat="1" applyFont="1" applyBorder="1" applyAlignment="1">
      <alignment horizontal="center" vertical="top"/>
    </xf>
    <xf numFmtId="0" fontId="19" fillId="0" borderId="2" xfId="0" applyFont="1" applyBorder="1"/>
    <xf numFmtId="0" fontId="0" fillId="0" borderId="2" xfId="0" applyBorder="1"/>
    <xf numFmtId="2" fontId="17" fillId="0" borderId="0" xfId="20" applyNumberFormat="1" applyFont="1" applyFill="1" applyBorder="1" applyAlignment="1">
      <alignment horizontal="center" vertical="center"/>
    </xf>
    <xf numFmtId="0" fontId="19" fillId="0" borderId="0" xfId="0" applyFont="1"/>
    <xf numFmtId="1" fontId="19" fillId="0" borderId="0" xfId="21" applyNumberFormat="1" applyFont="1" applyBorder="1" applyAlignment="1">
      <alignment horizontal="center" vertical="top"/>
    </xf>
    <xf numFmtId="0" fontId="19" fillId="0" borderId="0" xfId="21" applyFont="1" applyBorder="1" applyAlignment="1">
      <alignment vertical="top" wrapText="1"/>
    </xf>
    <xf numFmtId="164" fontId="19" fillId="0" borderId="0" xfId="21" applyNumberFormat="1" applyFont="1" applyBorder="1" applyAlignment="1">
      <alignment horizontal="center" vertical="top"/>
    </xf>
    <xf numFmtId="1" fontId="19" fillId="0" borderId="0" xfId="23" applyNumberFormat="1" applyFont="1" applyBorder="1" applyAlignment="1">
      <alignment horizontal="center" vertical="top"/>
    </xf>
    <xf numFmtId="2" fontId="19" fillId="0" borderId="0" xfId="23" applyNumberFormat="1" applyFont="1" applyBorder="1" applyAlignment="1">
      <alignment horizontal="center" vertical="top"/>
    </xf>
    <xf numFmtId="0" fontId="17" fillId="0" borderId="2" xfId="20" applyFont="1" applyFill="1" applyBorder="1" applyAlignment="1">
      <alignment horizontal="center" vertical="center" wrapText="1"/>
    </xf>
    <xf numFmtId="0" fontId="17" fillId="0" borderId="2" xfId="20" applyFont="1" applyFill="1" applyBorder="1" applyAlignment="1">
      <alignment horizontal="right" vertical="top"/>
    </xf>
    <xf numFmtId="0" fontId="17" fillId="0" borderId="3" xfId="20" applyFont="1" applyFill="1" applyBorder="1" applyAlignment="1">
      <alignment horizontal="right" vertical="top"/>
    </xf>
    <xf numFmtId="0" fontId="17" fillId="0" borderId="2" xfId="20" applyFont="1" applyFill="1" applyBorder="1" applyAlignment="1">
      <alignment horizontal="center" vertical="top"/>
    </xf>
    <xf numFmtId="0" fontId="18" fillId="0" borderId="2" xfId="20" applyFont="1" applyFill="1" applyBorder="1" applyAlignment="1">
      <alignment horizontal="left" vertical="center"/>
    </xf>
    <xf numFmtId="0" fontId="0" fillId="0" borderId="2" xfId="0" applyFill="1" applyBorder="1"/>
    <xf numFmtId="0" fontId="18" fillId="9" borderId="0" xfId="20" applyFont="1" applyFill="1" applyBorder="1" applyAlignment="1">
      <alignment horizontal="center" vertical="top" wrapText="1"/>
    </xf>
    <xf numFmtId="0" fontId="0" fillId="9" borderId="0" xfId="0" applyFill="1" applyBorder="1"/>
    <xf numFmtId="0" fontId="21" fillId="0" borderId="2" xfId="20" applyFont="1" applyFill="1" applyBorder="1" applyAlignment="1" applyProtection="1">
      <alignment horizontal="center" vertical="center" wrapText="1"/>
    </xf>
    <xf numFmtId="0" fontId="21" fillId="0" borderId="2" xfId="20" applyFont="1" applyFill="1" applyBorder="1" applyAlignment="1" applyProtection="1">
      <alignment horizontal="right" vertical="top"/>
    </xf>
    <xf numFmtId="0" fontId="21" fillId="0" borderId="2" xfId="20" applyFont="1" applyFill="1" applyBorder="1" applyAlignment="1" applyProtection="1">
      <alignment horizontal="center" vertical="top"/>
    </xf>
    <xf numFmtId="0" fontId="22" fillId="0" borderId="2" xfId="20" applyFont="1" applyFill="1" applyBorder="1" applyAlignment="1" applyProtection="1">
      <alignment horizontal="left" vertical="center"/>
    </xf>
    <xf numFmtId="0" fontId="21" fillId="0" borderId="2" xfId="20" applyFont="1" applyFill="1" applyBorder="1" applyAlignment="1" applyProtection="1">
      <alignment horizontal="center" vertical="center"/>
    </xf>
    <xf numFmtId="0" fontId="21" fillId="9" borderId="2" xfId="20" applyFont="1" applyFill="1" applyBorder="1" applyAlignment="1" applyProtection="1">
      <alignment horizontal="center" vertical="top"/>
    </xf>
    <xf numFmtId="0" fontId="22" fillId="9" borderId="0" xfId="20" applyFont="1" applyFill="1" applyBorder="1" applyAlignment="1" applyProtection="1">
      <alignment horizontal="center" vertical="top" wrapText="1"/>
    </xf>
    <xf numFmtId="0" fontId="0" fillId="9" borderId="4" xfId="0" applyFill="1" applyBorder="1"/>
    <xf numFmtId="2" fontId="21" fillId="0" borderId="2" xfId="20" applyNumberFormat="1" applyFont="1" applyFill="1" applyBorder="1" applyAlignment="1" applyProtection="1">
      <alignment horizontal="center" vertical="center" wrapText="1"/>
    </xf>
    <xf numFmtId="0" fontId="20" fillId="0" borderId="2" xfId="21" applyFont="1" applyFill="1" applyBorder="1" applyAlignment="1" applyProtection="1"/>
    <xf numFmtId="0" fontId="19" fillId="0" borderId="2" xfId="21" applyFont="1" applyFill="1" applyBorder="1" applyAlignment="1" applyProtection="1">
      <alignment horizontal="center" vertical="center" wrapText="1"/>
    </xf>
    <xf numFmtId="0" fontId="0" fillId="0" borderId="0" xfId="0" applyFill="1"/>
    <xf numFmtId="1" fontId="19" fillId="0" borderId="2" xfId="21" applyNumberFormat="1" applyFont="1" applyFill="1" applyBorder="1" applyAlignment="1" applyProtection="1">
      <alignment horizontal="center" vertical="center" wrapText="1"/>
    </xf>
    <xf numFmtId="0" fontId="20" fillId="0" borderId="2" xfId="21" applyFont="1" applyFill="1" applyBorder="1"/>
    <xf numFmtId="0" fontId="19" fillId="0" borderId="2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wrapText="1"/>
    </xf>
  </cellXfs>
  <cellStyles count="24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Percent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te" xfId="15"/>
    <cellStyle name="Status" xfId="16"/>
    <cellStyle name="Text" xfId="17"/>
    <cellStyle name="Warning" xfId="18"/>
    <cellStyle name="Обычный" xfId="0" builtinId="0" customBuiltin="1"/>
    <cellStyle name="Обычный 12" xfId="19"/>
    <cellStyle name="Обычный 2" xfId="20"/>
    <cellStyle name="Обычный_Лист1" xfId="21"/>
    <cellStyle name="Обычный_Лист2" xfId="22"/>
    <cellStyle name="Обычный_Лист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134"/>
  <sheetViews>
    <sheetView tabSelected="1" workbookViewId="0">
      <selection activeCell="F20" sqref="F20"/>
    </sheetView>
  </sheetViews>
  <sheetFormatPr defaultRowHeight="15.75"/>
  <cols>
    <col min="1" max="1" width="9" style="2" customWidth="1"/>
    <col min="2" max="2" width="11.25" style="1" customWidth="1"/>
    <col min="3" max="3" width="34.375" style="1" customWidth="1"/>
    <col min="4" max="8" width="8.125" style="1" customWidth="1"/>
    <col min="9" max="9" width="9.375" style="1" customWidth="1"/>
    <col min="10" max="257" width="8.125" style="1" customWidth="1"/>
    <col min="258" max="1024" width="8.125" customWidth="1"/>
  </cols>
  <sheetData>
    <row r="2" spans="1:9" ht="43.5" customHeight="1">
      <c r="A2" s="154" t="s">
        <v>0</v>
      </c>
      <c r="B2" s="154"/>
      <c r="C2" s="154"/>
      <c r="D2" s="154"/>
      <c r="E2" s="154"/>
      <c r="F2" s="154"/>
      <c r="G2" s="154"/>
      <c r="H2" s="154"/>
      <c r="I2" s="154"/>
    </row>
    <row r="3" spans="1:9" ht="11.85" customHeight="1">
      <c r="A3" s="154" t="s">
        <v>1</v>
      </c>
      <c r="B3" s="154"/>
      <c r="C3" s="3" t="s">
        <v>2</v>
      </c>
      <c r="D3" s="4"/>
      <c r="E3" s="4"/>
      <c r="F3" s="4"/>
      <c r="G3" s="5"/>
      <c r="H3" s="5"/>
      <c r="I3" s="4"/>
    </row>
    <row r="4" spans="1:9" ht="16.350000000000001" customHeight="1">
      <c r="A4" s="6" t="s">
        <v>3</v>
      </c>
      <c r="B4" s="7" t="s">
        <v>4</v>
      </c>
      <c r="C4" s="4"/>
      <c r="D4" s="4"/>
      <c r="E4" s="4"/>
      <c r="F4" s="4"/>
      <c r="G4" s="155"/>
      <c r="H4" s="155"/>
      <c r="I4" s="4"/>
    </row>
    <row r="5" spans="1:9" ht="15.6" customHeight="1">
      <c r="A5" s="151" t="s">
        <v>5</v>
      </c>
      <c r="B5" s="148" t="s">
        <v>6</v>
      </c>
      <c r="C5" s="148" t="s">
        <v>7</v>
      </c>
      <c r="D5" s="148" t="s">
        <v>8</v>
      </c>
      <c r="E5" s="148" t="s">
        <v>9</v>
      </c>
      <c r="F5" s="148" t="s">
        <v>10</v>
      </c>
      <c r="G5" s="148"/>
      <c r="H5" s="148"/>
      <c r="I5" s="148" t="s">
        <v>11</v>
      </c>
    </row>
    <row r="6" spans="1:9" ht="30.6" customHeight="1">
      <c r="A6" s="151"/>
      <c r="B6" s="148"/>
      <c r="C6" s="148"/>
      <c r="D6" s="148"/>
      <c r="E6" s="148"/>
      <c r="F6" s="9" t="s">
        <v>12</v>
      </c>
      <c r="G6" s="9" t="s">
        <v>13</v>
      </c>
      <c r="H6" s="9" t="s">
        <v>14</v>
      </c>
      <c r="I6" s="148"/>
    </row>
    <row r="7" spans="1:9">
      <c r="A7" s="8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31.5">
      <c r="A8" s="151" t="s">
        <v>15</v>
      </c>
      <c r="B8" s="11" t="s">
        <v>16</v>
      </c>
      <c r="C8" s="12" t="s">
        <v>17</v>
      </c>
      <c r="D8" s="10">
        <v>95</v>
      </c>
      <c r="E8" s="11"/>
      <c r="F8" s="13">
        <v>21.64</v>
      </c>
      <c r="G8" s="13">
        <v>14.23</v>
      </c>
      <c r="H8" s="14">
        <v>7.0000000000000007E-2</v>
      </c>
      <c r="I8" s="11">
        <v>210.04</v>
      </c>
    </row>
    <row r="9" spans="1:9">
      <c r="A9" s="151"/>
      <c r="B9" s="10" t="s">
        <v>18</v>
      </c>
      <c r="C9" s="12" t="s">
        <v>19</v>
      </c>
      <c r="D9" s="10">
        <v>150</v>
      </c>
      <c r="E9" s="11"/>
      <c r="F9" s="13">
        <v>6.6</v>
      </c>
      <c r="G9" s="11">
        <v>0.78</v>
      </c>
      <c r="H9" s="13">
        <v>42.3</v>
      </c>
      <c r="I9" s="13">
        <v>202.8</v>
      </c>
    </row>
    <row r="10" spans="1:9">
      <c r="A10" s="151"/>
      <c r="B10" s="10" t="s">
        <v>20</v>
      </c>
      <c r="C10" s="12" t="s">
        <v>21</v>
      </c>
      <c r="D10" s="10">
        <v>200</v>
      </c>
      <c r="E10" s="11"/>
      <c r="F10" s="11">
        <v>0.06</v>
      </c>
      <c r="G10" s="11">
        <v>0.01</v>
      </c>
      <c r="H10" s="11">
        <v>11.19</v>
      </c>
      <c r="I10" s="11">
        <v>46.28</v>
      </c>
    </row>
    <row r="11" spans="1:9">
      <c r="A11" s="151"/>
      <c r="B11" s="11"/>
      <c r="C11" s="12" t="s">
        <v>22</v>
      </c>
      <c r="D11" s="10">
        <v>30</v>
      </c>
      <c r="E11" s="11"/>
      <c r="F11" s="11">
        <v>2.37</v>
      </c>
      <c r="G11" s="13">
        <v>0.3</v>
      </c>
      <c r="H11" s="11">
        <v>14.49</v>
      </c>
      <c r="I11" s="13">
        <v>70.5</v>
      </c>
    </row>
    <row r="12" spans="1:9">
      <c r="A12" s="151"/>
      <c r="B12" s="10" t="s">
        <v>23</v>
      </c>
      <c r="C12" s="12" t="s">
        <v>24</v>
      </c>
      <c r="D12" s="10">
        <v>100</v>
      </c>
      <c r="E12" s="11"/>
      <c r="F12" s="13">
        <v>0.4</v>
      </c>
      <c r="G12" s="13">
        <v>0.4</v>
      </c>
      <c r="H12" s="13">
        <v>9.8000000000000007</v>
      </c>
      <c r="I12" s="10">
        <v>47</v>
      </c>
    </row>
    <row r="13" spans="1:9">
      <c r="A13" s="151"/>
      <c r="B13" s="152" t="s">
        <v>25</v>
      </c>
      <c r="C13" s="152"/>
      <c r="D13" s="15">
        <v>575</v>
      </c>
      <c r="E13" s="16">
        <v>62.6</v>
      </c>
      <c r="F13" s="16">
        <v>31.07</v>
      </c>
      <c r="G13" s="16">
        <v>15.72</v>
      </c>
      <c r="H13" s="16">
        <v>77.849999999999994</v>
      </c>
      <c r="I13" s="16">
        <v>576.62</v>
      </c>
    </row>
    <row r="14" spans="1:9">
      <c r="A14" s="151" t="s">
        <v>26</v>
      </c>
      <c r="B14" s="10" t="s">
        <v>27</v>
      </c>
      <c r="C14" s="12" t="s">
        <v>28</v>
      </c>
      <c r="D14" s="10">
        <v>10</v>
      </c>
      <c r="E14" s="11"/>
      <c r="F14" s="11">
        <v>0.08</v>
      </c>
      <c r="G14" s="11">
        <v>7.25</v>
      </c>
      <c r="H14" s="11">
        <v>0.13</v>
      </c>
      <c r="I14" s="11">
        <v>66.09</v>
      </c>
    </row>
    <row r="15" spans="1:9" ht="31.5">
      <c r="A15" s="151"/>
      <c r="B15" s="11" t="s">
        <v>29</v>
      </c>
      <c r="C15" s="12" t="s">
        <v>30</v>
      </c>
      <c r="D15" s="10">
        <v>160</v>
      </c>
      <c r="E15" s="11"/>
      <c r="F15" s="11">
        <v>21.68</v>
      </c>
      <c r="G15" s="11">
        <v>11.52</v>
      </c>
      <c r="H15" s="11">
        <v>32.82</v>
      </c>
      <c r="I15" s="11">
        <v>325.01</v>
      </c>
    </row>
    <row r="16" spans="1:9">
      <c r="A16" s="151"/>
      <c r="B16" s="10" t="s">
        <v>31</v>
      </c>
      <c r="C16" s="12" t="s">
        <v>32</v>
      </c>
      <c r="D16" s="10">
        <v>200</v>
      </c>
      <c r="E16" s="11"/>
      <c r="F16" s="14"/>
      <c r="G16" s="14"/>
      <c r="H16" s="11">
        <v>11.09</v>
      </c>
      <c r="I16" s="11">
        <v>44.34</v>
      </c>
    </row>
    <row r="17" spans="1:10">
      <c r="A17" s="151"/>
      <c r="B17" s="11"/>
      <c r="C17" s="12" t="s">
        <v>22</v>
      </c>
      <c r="D17" s="10">
        <v>30</v>
      </c>
      <c r="E17" s="11"/>
      <c r="F17" s="11">
        <v>2.37</v>
      </c>
      <c r="G17" s="13">
        <v>0.3</v>
      </c>
      <c r="H17" s="11">
        <v>14.49</v>
      </c>
      <c r="I17" s="13">
        <v>70.5</v>
      </c>
    </row>
    <row r="18" spans="1:10">
      <c r="A18" s="151"/>
      <c r="B18" s="10" t="s">
        <v>23</v>
      </c>
      <c r="C18" s="12" t="s">
        <v>33</v>
      </c>
      <c r="D18" s="10">
        <v>150</v>
      </c>
      <c r="E18" s="11"/>
      <c r="F18" s="13">
        <v>2.25</v>
      </c>
      <c r="G18" s="13">
        <v>0.75</v>
      </c>
      <c r="H18" s="13">
        <v>31.5</v>
      </c>
      <c r="I18" s="10">
        <f>(F18+H18)*4+G18*9</f>
        <v>141.75</v>
      </c>
    </row>
    <row r="19" spans="1:10">
      <c r="A19" s="151"/>
      <c r="B19" s="152" t="s">
        <v>25</v>
      </c>
      <c r="C19" s="152"/>
      <c r="D19" s="15">
        <v>550</v>
      </c>
      <c r="E19" s="16">
        <v>101.05</v>
      </c>
      <c r="F19" s="16">
        <v>24.53</v>
      </c>
      <c r="G19" s="16">
        <v>19.37</v>
      </c>
      <c r="H19" s="16">
        <v>68.83</v>
      </c>
      <c r="I19" s="16">
        <v>552.94000000000005</v>
      </c>
    </row>
    <row r="20" spans="1:10">
      <c r="A20" s="151" t="s">
        <v>34</v>
      </c>
      <c r="B20" s="10" t="s">
        <v>35</v>
      </c>
      <c r="C20" s="12" t="s">
        <v>36</v>
      </c>
      <c r="D20" s="10">
        <v>15</v>
      </c>
      <c r="E20" s="11"/>
      <c r="F20" s="13">
        <v>3.9</v>
      </c>
      <c r="G20" s="11">
        <v>3.92</v>
      </c>
      <c r="H20" s="14"/>
      <c r="I20" s="13">
        <v>51.6</v>
      </c>
    </row>
    <row r="21" spans="1:10">
      <c r="A21" s="151"/>
      <c r="B21" s="11" t="s">
        <v>37</v>
      </c>
      <c r="C21" s="12" t="s">
        <v>38</v>
      </c>
      <c r="D21" s="10">
        <v>150</v>
      </c>
      <c r="E21" s="11"/>
      <c r="F21" s="11">
        <v>5.9</v>
      </c>
      <c r="G21" s="11">
        <v>8.31</v>
      </c>
      <c r="H21" s="11">
        <v>30.22</v>
      </c>
      <c r="I21" s="11">
        <v>219.39</v>
      </c>
    </row>
    <row r="22" spans="1:10">
      <c r="A22" s="151"/>
      <c r="B22" s="10" t="s">
        <v>39</v>
      </c>
      <c r="C22" s="12" t="s">
        <v>40</v>
      </c>
      <c r="D22" s="10">
        <v>200</v>
      </c>
      <c r="E22" s="11"/>
      <c r="F22" s="11">
        <v>3.99</v>
      </c>
      <c r="G22" s="11">
        <v>3.17</v>
      </c>
      <c r="H22" s="11">
        <v>16.34</v>
      </c>
      <c r="I22" s="11">
        <v>111.18</v>
      </c>
    </row>
    <row r="23" spans="1:10">
      <c r="A23" s="151"/>
      <c r="B23" s="11"/>
      <c r="C23" s="12" t="s">
        <v>22</v>
      </c>
      <c r="D23" s="10">
        <v>40</v>
      </c>
      <c r="E23" s="11"/>
      <c r="F23" s="11">
        <v>3.16</v>
      </c>
      <c r="G23" s="13">
        <v>0.4</v>
      </c>
      <c r="H23" s="11">
        <v>19.32</v>
      </c>
      <c r="I23" s="10">
        <v>94</v>
      </c>
    </row>
    <row r="24" spans="1:10">
      <c r="A24" s="151"/>
      <c r="B24" s="10" t="s">
        <v>23</v>
      </c>
      <c r="C24" s="12" t="s">
        <v>24</v>
      </c>
      <c r="D24" s="10">
        <v>100</v>
      </c>
      <c r="E24" s="11"/>
      <c r="F24" s="13">
        <v>0.4</v>
      </c>
      <c r="G24" s="13">
        <v>0.4</v>
      </c>
      <c r="H24" s="13">
        <v>9.8000000000000007</v>
      </c>
      <c r="I24" s="10">
        <v>47</v>
      </c>
    </row>
    <row r="25" spans="1:10">
      <c r="A25" s="151"/>
      <c r="B25" s="152" t="s">
        <v>25</v>
      </c>
      <c r="C25" s="152"/>
      <c r="D25" s="15">
        <f>SUM(D20:D24)</f>
        <v>505</v>
      </c>
      <c r="E25" s="16">
        <v>48.57</v>
      </c>
      <c r="F25" s="16">
        <f>SUM(F20:F24)</f>
        <v>17.350000000000001</v>
      </c>
      <c r="G25" s="16">
        <f>SUM(G20:G24)</f>
        <v>16.2</v>
      </c>
      <c r="H25" s="16">
        <f>SUM(H20:H24)</f>
        <v>75.679999999999993</v>
      </c>
      <c r="I25" s="16">
        <v>516.22</v>
      </c>
    </row>
    <row r="26" spans="1:10" ht="31.5">
      <c r="A26" s="151" t="s">
        <v>41</v>
      </c>
      <c r="B26" s="17" t="s">
        <v>42</v>
      </c>
      <c r="C26" s="18" t="s">
        <v>43</v>
      </c>
      <c r="D26" s="19" t="s">
        <v>44</v>
      </c>
      <c r="E26" s="17"/>
      <c r="F26" s="17">
        <v>10.7</v>
      </c>
      <c r="G26" s="17">
        <v>11.6</v>
      </c>
      <c r="H26" s="17">
        <v>12.88</v>
      </c>
      <c r="I26" s="17">
        <f>H26*4+G26*9+F26*4</f>
        <v>198.71999999999997</v>
      </c>
      <c r="J26"/>
    </row>
    <row r="27" spans="1:10">
      <c r="A27" s="151"/>
      <c r="B27" s="17" t="s">
        <v>45</v>
      </c>
      <c r="C27" s="18" t="s">
        <v>46</v>
      </c>
      <c r="D27" s="19">
        <v>150</v>
      </c>
      <c r="E27" s="17"/>
      <c r="F27" s="17">
        <v>4.3499999999999996</v>
      </c>
      <c r="G27" s="17">
        <v>6.32</v>
      </c>
      <c r="H27" s="17">
        <v>29.69</v>
      </c>
      <c r="I27" s="20">
        <f>H27*4+G27*9+F27*4</f>
        <v>193.04000000000002</v>
      </c>
      <c r="J27"/>
    </row>
    <row r="28" spans="1:10">
      <c r="A28" s="151"/>
      <c r="B28" s="10" t="s">
        <v>20</v>
      </c>
      <c r="C28" s="12" t="s">
        <v>21</v>
      </c>
      <c r="D28" s="10">
        <v>200</v>
      </c>
      <c r="E28" s="11"/>
      <c r="F28" s="11">
        <v>0.06</v>
      </c>
      <c r="G28" s="11">
        <v>0.01</v>
      </c>
      <c r="H28" s="11">
        <v>11.19</v>
      </c>
      <c r="I28" s="11">
        <v>46.28</v>
      </c>
    </row>
    <row r="29" spans="1:10">
      <c r="A29" s="151"/>
      <c r="B29" s="11"/>
      <c r="C29" s="12" t="s">
        <v>22</v>
      </c>
      <c r="D29" s="10">
        <v>30</v>
      </c>
      <c r="E29" s="11"/>
      <c r="F29" s="11">
        <v>2.37</v>
      </c>
      <c r="G29" s="13">
        <v>0.3</v>
      </c>
      <c r="H29" s="11">
        <v>14.49</v>
      </c>
      <c r="I29" s="13">
        <v>70.5</v>
      </c>
    </row>
    <row r="30" spans="1:10">
      <c r="A30" s="151"/>
      <c r="B30" s="10" t="s">
        <v>23</v>
      </c>
      <c r="C30" s="12" t="s">
        <v>47</v>
      </c>
      <c r="D30" s="10">
        <v>100</v>
      </c>
      <c r="E30" s="11"/>
      <c r="F30" s="13">
        <v>0.4</v>
      </c>
      <c r="G30" s="13">
        <v>0.3</v>
      </c>
      <c r="H30" s="13">
        <v>10.3</v>
      </c>
      <c r="I30" s="10">
        <v>47</v>
      </c>
    </row>
    <row r="31" spans="1:10">
      <c r="A31" s="151"/>
      <c r="B31" s="152" t="s">
        <v>25</v>
      </c>
      <c r="C31" s="152"/>
      <c r="D31" s="15">
        <v>590</v>
      </c>
      <c r="E31" s="16">
        <v>104.68</v>
      </c>
      <c r="F31" s="16">
        <v>21.75</v>
      </c>
      <c r="G31" s="16">
        <v>15.88</v>
      </c>
      <c r="H31" s="16">
        <v>67.8</v>
      </c>
      <c r="I31" s="16">
        <v>505.07</v>
      </c>
    </row>
    <row r="32" spans="1:10">
      <c r="A32" s="151" t="s">
        <v>48</v>
      </c>
      <c r="B32" s="10" t="s">
        <v>49</v>
      </c>
      <c r="C32" s="12" t="s">
        <v>50</v>
      </c>
      <c r="D32" s="10">
        <v>130</v>
      </c>
      <c r="E32" s="11"/>
      <c r="F32" s="11">
        <v>15.45</v>
      </c>
      <c r="G32" s="11">
        <v>15.72</v>
      </c>
      <c r="H32" s="11">
        <v>2.73</v>
      </c>
      <c r="I32" s="13">
        <v>215.2</v>
      </c>
    </row>
    <row r="33" spans="1:9">
      <c r="A33" s="151"/>
      <c r="B33" s="21" t="s">
        <v>51</v>
      </c>
      <c r="C33" s="22" t="s">
        <v>52</v>
      </c>
      <c r="D33" s="21">
        <v>40</v>
      </c>
      <c r="E33" s="23"/>
      <c r="F33" s="23">
        <v>1.24</v>
      </c>
      <c r="G33" s="23">
        <v>0.08</v>
      </c>
      <c r="H33" s="24">
        <v>2.6</v>
      </c>
      <c r="I33" s="21">
        <v>16</v>
      </c>
    </row>
    <row r="34" spans="1:9" ht="25.9" customHeight="1">
      <c r="A34" s="151"/>
      <c r="B34" s="10" t="s">
        <v>53</v>
      </c>
      <c r="C34" s="12" t="s">
        <v>54</v>
      </c>
      <c r="D34" s="10">
        <v>200</v>
      </c>
      <c r="E34" s="11"/>
      <c r="F34" s="11">
        <v>3.23</v>
      </c>
      <c r="G34" s="11">
        <v>2.5099999999999998</v>
      </c>
      <c r="H34" s="11">
        <v>20.67</v>
      </c>
      <c r="I34" s="11">
        <v>118.89</v>
      </c>
    </row>
    <row r="35" spans="1:9">
      <c r="A35" s="151"/>
      <c r="B35" s="11"/>
      <c r="C35" s="12" t="s">
        <v>22</v>
      </c>
      <c r="D35" s="10">
        <v>30</v>
      </c>
      <c r="E35" s="11"/>
      <c r="F35" s="11">
        <v>2.37</v>
      </c>
      <c r="G35" s="13">
        <v>0.3</v>
      </c>
      <c r="H35" s="11">
        <v>14.49</v>
      </c>
      <c r="I35" s="13">
        <v>70.5</v>
      </c>
    </row>
    <row r="36" spans="1:9">
      <c r="A36" s="151"/>
      <c r="B36" s="10" t="s">
        <v>23</v>
      </c>
      <c r="C36" s="12" t="s">
        <v>33</v>
      </c>
      <c r="D36" s="10">
        <v>150</v>
      </c>
      <c r="E36" s="11"/>
      <c r="F36" s="13">
        <v>2.25</v>
      </c>
      <c r="G36" s="13">
        <v>0.75</v>
      </c>
      <c r="H36" s="13">
        <v>31.5</v>
      </c>
      <c r="I36" s="10">
        <f>(F36+H36)*4+G36*9</f>
        <v>141.75</v>
      </c>
    </row>
    <row r="37" spans="1:9">
      <c r="A37" s="151"/>
      <c r="B37" s="152" t="s">
        <v>25</v>
      </c>
      <c r="C37" s="152"/>
      <c r="D37" s="15">
        <v>540</v>
      </c>
      <c r="E37" s="16">
        <v>104.82</v>
      </c>
      <c r="F37" s="16">
        <f>SUM(F32:F36)</f>
        <v>24.54</v>
      </c>
      <c r="G37" s="16">
        <f>SUM(G32:G36)</f>
        <v>19.360000000000003</v>
      </c>
      <c r="H37" s="16">
        <f>SUM(H32:H36)</f>
        <v>71.990000000000009</v>
      </c>
      <c r="I37" s="16">
        <f>SUM(I32:I36)</f>
        <v>562.33999999999992</v>
      </c>
    </row>
    <row r="38" spans="1:9">
      <c r="A38" s="151" t="s">
        <v>55</v>
      </c>
      <c r="B38" s="10" t="s">
        <v>27</v>
      </c>
      <c r="C38" s="12" t="s">
        <v>28</v>
      </c>
      <c r="D38" s="10">
        <v>10</v>
      </c>
      <c r="E38" s="11"/>
      <c r="F38" s="11">
        <v>0.08</v>
      </c>
      <c r="G38" s="11">
        <v>7.25</v>
      </c>
      <c r="H38" s="11">
        <v>0.13</v>
      </c>
      <c r="I38" s="11">
        <v>66.09</v>
      </c>
    </row>
    <row r="39" spans="1:9">
      <c r="A39" s="151"/>
      <c r="B39" s="11" t="s">
        <v>56</v>
      </c>
      <c r="C39" s="12" t="s">
        <v>57</v>
      </c>
      <c r="D39" s="10">
        <v>90</v>
      </c>
      <c r="E39" s="11"/>
      <c r="F39" s="11">
        <v>10.39</v>
      </c>
      <c r="G39" s="11">
        <v>8.8699999999999992</v>
      </c>
      <c r="H39" s="11">
        <v>1.76</v>
      </c>
      <c r="I39" s="11">
        <v>128.52000000000001</v>
      </c>
    </row>
    <row r="40" spans="1:9">
      <c r="A40" s="151"/>
      <c r="B40" s="10" t="s">
        <v>18</v>
      </c>
      <c r="C40" s="12" t="s">
        <v>19</v>
      </c>
      <c r="D40" s="10">
        <v>150</v>
      </c>
      <c r="E40" s="11"/>
      <c r="F40" s="13">
        <v>6.6</v>
      </c>
      <c r="G40" s="11">
        <v>0.78</v>
      </c>
      <c r="H40" s="13">
        <v>42.3</v>
      </c>
      <c r="I40" s="13">
        <v>202.8</v>
      </c>
    </row>
    <row r="41" spans="1:9">
      <c r="A41" s="151"/>
      <c r="B41" s="10" t="s">
        <v>20</v>
      </c>
      <c r="C41" s="12" t="s">
        <v>21</v>
      </c>
      <c r="D41" s="10">
        <v>200</v>
      </c>
      <c r="E41" s="11"/>
      <c r="F41" s="11">
        <v>0.06</v>
      </c>
      <c r="G41" s="11">
        <v>0.01</v>
      </c>
      <c r="H41" s="11">
        <v>11.19</v>
      </c>
      <c r="I41" s="11">
        <v>46.28</v>
      </c>
    </row>
    <row r="42" spans="1:9">
      <c r="A42" s="151"/>
      <c r="B42" s="11"/>
      <c r="C42" s="12" t="s">
        <v>22</v>
      </c>
      <c r="D42" s="10">
        <v>30</v>
      </c>
      <c r="E42" s="11"/>
      <c r="F42" s="11">
        <v>2.37</v>
      </c>
      <c r="G42" s="13">
        <v>0.3</v>
      </c>
      <c r="H42" s="11">
        <v>14.49</v>
      </c>
      <c r="I42" s="13">
        <v>70.5</v>
      </c>
    </row>
    <row r="43" spans="1:9">
      <c r="A43" s="151"/>
      <c r="B43" s="10" t="s">
        <v>23</v>
      </c>
      <c r="C43" s="12" t="s">
        <v>24</v>
      </c>
      <c r="D43" s="10">
        <v>100</v>
      </c>
      <c r="E43" s="11"/>
      <c r="F43" s="13">
        <v>0.4</v>
      </c>
      <c r="G43" s="13">
        <v>0.4</v>
      </c>
      <c r="H43" s="13">
        <v>9.8000000000000007</v>
      </c>
      <c r="I43" s="10">
        <v>47</v>
      </c>
    </row>
    <row r="44" spans="1:9">
      <c r="A44" s="151"/>
      <c r="B44" s="152" t="s">
        <v>25</v>
      </c>
      <c r="C44" s="152"/>
      <c r="D44" s="15">
        <v>580</v>
      </c>
      <c r="E44" s="16">
        <v>76.040000000000006</v>
      </c>
      <c r="F44" s="16">
        <v>19.84</v>
      </c>
      <c r="G44" s="16">
        <v>17.600000000000001</v>
      </c>
      <c r="H44" s="16">
        <v>79.569999999999993</v>
      </c>
      <c r="I44" s="16">
        <v>559.25</v>
      </c>
    </row>
    <row r="45" spans="1:9">
      <c r="A45" s="151" t="s">
        <v>58</v>
      </c>
      <c r="B45" s="10">
        <v>356</v>
      </c>
      <c r="C45" s="12" t="s">
        <v>59</v>
      </c>
      <c r="D45" s="10">
        <v>90</v>
      </c>
      <c r="E45" s="11"/>
      <c r="F45" s="11">
        <v>17.28</v>
      </c>
      <c r="G45" s="13">
        <v>14.9</v>
      </c>
      <c r="H45" s="11">
        <v>0.24</v>
      </c>
      <c r="I45" s="13">
        <v>244.5</v>
      </c>
    </row>
    <row r="46" spans="1:9" s="26" customFormat="1" ht="21.6" customHeight="1">
      <c r="A46" s="151"/>
      <c r="B46" s="10" t="s">
        <v>60</v>
      </c>
      <c r="C46" s="25" t="s">
        <v>61</v>
      </c>
      <c r="D46" s="10">
        <v>150</v>
      </c>
      <c r="E46" s="11"/>
      <c r="F46" s="11">
        <v>3.47</v>
      </c>
      <c r="G46" s="11">
        <v>3.45</v>
      </c>
      <c r="H46" s="11">
        <v>31.61</v>
      </c>
      <c r="I46" s="11">
        <v>171.56</v>
      </c>
    </row>
    <row r="47" spans="1:9">
      <c r="A47" s="151"/>
      <c r="B47" s="10" t="s">
        <v>31</v>
      </c>
      <c r="C47" s="12" t="s">
        <v>32</v>
      </c>
      <c r="D47" s="10">
        <v>200</v>
      </c>
      <c r="E47" s="11"/>
      <c r="F47" s="14"/>
      <c r="G47" s="14"/>
      <c r="H47" s="11">
        <v>11.09</v>
      </c>
      <c r="I47" s="11">
        <v>44.34</v>
      </c>
    </row>
    <row r="48" spans="1:9">
      <c r="A48" s="151"/>
      <c r="B48" s="11"/>
      <c r="C48" s="12" t="s">
        <v>22</v>
      </c>
      <c r="D48" s="10">
        <v>30</v>
      </c>
      <c r="E48" s="11"/>
      <c r="F48" s="11">
        <v>2.37</v>
      </c>
      <c r="G48" s="13">
        <v>0.3</v>
      </c>
      <c r="H48" s="11">
        <v>14.49</v>
      </c>
      <c r="I48" s="13">
        <v>70.5</v>
      </c>
    </row>
    <row r="49" spans="1:9">
      <c r="A49" s="151"/>
      <c r="B49" s="10" t="s">
        <v>23</v>
      </c>
      <c r="C49" s="12" t="s">
        <v>47</v>
      </c>
      <c r="D49" s="10">
        <v>100</v>
      </c>
      <c r="E49" s="11"/>
      <c r="F49" s="13">
        <v>0.4</v>
      </c>
      <c r="G49" s="13">
        <v>0.3</v>
      </c>
      <c r="H49" s="13">
        <v>10.3</v>
      </c>
      <c r="I49" s="10">
        <v>47</v>
      </c>
    </row>
    <row r="50" spans="1:9">
      <c r="A50" s="151"/>
      <c r="B50" s="152" t="s">
        <v>25</v>
      </c>
      <c r="C50" s="152"/>
      <c r="D50" s="27">
        <v>505</v>
      </c>
      <c r="E50" s="28">
        <v>109.95</v>
      </c>
      <c r="F50" s="28">
        <f>SUM(F45:F49)</f>
        <v>23.52</v>
      </c>
      <c r="G50" s="28">
        <f>SUM(G45:G49)</f>
        <v>18.950000000000003</v>
      </c>
      <c r="H50" s="28">
        <f>SUM(H45:H49)</f>
        <v>67.73</v>
      </c>
      <c r="I50" s="28">
        <f>SUM(I45:I49)</f>
        <v>577.9</v>
      </c>
    </row>
    <row r="51" spans="1:9" ht="18.95" customHeight="1">
      <c r="A51" s="151" t="s">
        <v>62</v>
      </c>
      <c r="B51" s="11" t="s">
        <v>63</v>
      </c>
      <c r="C51" s="12" t="s">
        <v>64</v>
      </c>
      <c r="D51" s="10">
        <v>150</v>
      </c>
      <c r="E51" s="11"/>
      <c r="F51" s="11">
        <v>3.69</v>
      </c>
      <c r="G51" s="11">
        <v>3.94</v>
      </c>
      <c r="H51" s="11">
        <v>23.29</v>
      </c>
      <c r="I51" s="11">
        <v>143.79</v>
      </c>
    </row>
    <row r="52" spans="1:9" ht="32.85" customHeight="1">
      <c r="A52" s="151"/>
      <c r="B52" s="10">
        <v>486</v>
      </c>
      <c r="C52" s="12" t="s">
        <v>65</v>
      </c>
      <c r="D52" s="10">
        <v>100</v>
      </c>
      <c r="E52" s="11"/>
      <c r="F52" s="11">
        <v>7.63</v>
      </c>
      <c r="G52" s="11">
        <v>8.16</v>
      </c>
      <c r="H52" s="11">
        <v>31.26</v>
      </c>
      <c r="I52" s="11">
        <v>232.42</v>
      </c>
    </row>
    <row r="53" spans="1:9">
      <c r="A53" s="151"/>
      <c r="B53" s="10" t="s">
        <v>39</v>
      </c>
      <c r="C53" s="12" t="s">
        <v>40</v>
      </c>
      <c r="D53" s="10">
        <v>200</v>
      </c>
      <c r="E53" s="11"/>
      <c r="F53" s="11">
        <v>3.99</v>
      </c>
      <c r="G53" s="11">
        <v>3.17</v>
      </c>
      <c r="H53" s="11">
        <v>16.34</v>
      </c>
      <c r="I53" s="11">
        <v>111.18</v>
      </c>
    </row>
    <row r="54" spans="1:9">
      <c r="A54" s="151"/>
      <c r="B54" s="10" t="s">
        <v>23</v>
      </c>
      <c r="C54" s="12" t="s">
        <v>33</v>
      </c>
      <c r="D54" s="10">
        <v>150</v>
      </c>
      <c r="E54" s="11"/>
      <c r="F54" s="13">
        <v>2.25</v>
      </c>
      <c r="G54" s="13">
        <v>0.75</v>
      </c>
      <c r="H54" s="13">
        <v>31.5</v>
      </c>
      <c r="I54" s="10">
        <f>(F54+H54)*4+G54*9</f>
        <v>141.75</v>
      </c>
    </row>
    <row r="55" spans="1:9">
      <c r="A55" s="151"/>
      <c r="B55" s="152" t="s">
        <v>25</v>
      </c>
      <c r="C55" s="152"/>
      <c r="D55" s="15">
        <v>550</v>
      </c>
      <c r="E55" s="16">
        <v>78.62</v>
      </c>
      <c r="F55" s="16">
        <v>15.71</v>
      </c>
      <c r="G55" s="16">
        <v>15.67</v>
      </c>
      <c r="H55" s="16">
        <v>80.69</v>
      </c>
      <c r="I55" s="16">
        <v>534.39</v>
      </c>
    </row>
    <row r="56" spans="1:9">
      <c r="A56" s="151" t="s">
        <v>66</v>
      </c>
      <c r="B56" s="10" t="s">
        <v>27</v>
      </c>
      <c r="C56" s="12" t="s">
        <v>28</v>
      </c>
      <c r="D56" s="10">
        <v>10</v>
      </c>
      <c r="E56" s="11"/>
      <c r="F56" s="11">
        <v>0.08</v>
      </c>
      <c r="G56" s="11">
        <v>7.25</v>
      </c>
      <c r="H56" s="11">
        <v>0.13</v>
      </c>
      <c r="I56" s="11">
        <v>66.09</v>
      </c>
    </row>
    <row r="57" spans="1:9" s="26" customFormat="1" ht="31.35" customHeight="1">
      <c r="A57" s="151"/>
      <c r="B57" s="10" t="s">
        <v>67</v>
      </c>
      <c r="C57" s="12" t="s">
        <v>68</v>
      </c>
      <c r="D57" s="29">
        <v>155</v>
      </c>
      <c r="E57" s="30"/>
      <c r="F57" s="30">
        <v>13.33</v>
      </c>
      <c r="G57" s="30">
        <v>12.96</v>
      </c>
      <c r="H57" s="30">
        <v>30.2</v>
      </c>
      <c r="I57" s="30">
        <v>290.76</v>
      </c>
    </row>
    <row r="58" spans="1:9">
      <c r="A58" s="151"/>
      <c r="B58" s="10" t="s">
        <v>20</v>
      </c>
      <c r="C58" s="12" t="s">
        <v>21</v>
      </c>
      <c r="D58" s="29">
        <v>200</v>
      </c>
      <c r="E58" s="30"/>
      <c r="F58" s="30">
        <v>0.06</v>
      </c>
      <c r="G58" s="30">
        <v>0.01</v>
      </c>
      <c r="H58" s="30">
        <v>11.19</v>
      </c>
      <c r="I58" s="30">
        <v>46.28</v>
      </c>
    </row>
    <row r="59" spans="1:9">
      <c r="A59" s="151"/>
      <c r="B59" s="11"/>
      <c r="C59" s="12" t="s">
        <v>22</v>
      </c>
      <c r="D59" s="29">
        <v>40</v>
      </c>
      <c r="E59" s="30"/>
      <c r="F59" s="30">
        <v>3.16</v>
      </c>
      <c r="G59" s="31">
        <v>0.4</v>
      </c>
      <c r="H59" s="30">
        <v>19.32</v>
      </c>
      <c r="I59" s="29">
        <v>94</v>
      </c>
    </row>
    <row r="60" spans="1:9">
      <c r="A60" s="151"/>
      <c r="B60" s="10" t="s">
        <v>23</v>
      </c>
      <c r="C60" s="12" t="s">
        <v>47</v>
      </c>
      <c r="D60" s="10">
        <v>100</v>
      </c>
      <c r="E60" s="11"/>
      <c r="F60" s="13">
        <v>0.4</v>
      </c>
      <c r="G60" s="13">
        <v>0.3</v>
      </c>
      <c r="H60" s="13">
        <v>10.3</v>
      </c>
      <c r="I60" s="10">
        <v>47</v>
      </c>
    </row>
    <row r="61" spans="1:9">
      <c r="A61" s="151"/>
      <c r="B61" s="152" t="s">
        <v>25</v>
      </c>
      <c r="C61" s="152"/>
      <c r="D61" s="27">
        <v>505</v>
      </c>
      <c r="E61" s="28">
        <v>76.88</v>
      </c>
      <c r="F61" s="28">
        <f>SUM(F56:F60)</f>
        <v>17.03</v>
      </c>
      <c r="G61" s="28">
        <f>SUM(G56:G60)</f>
        <v>20.92</v>
      </c>
      <c r="H61" s="28">
        <f>SUM(H56:H60)</f>
        <v>71.14</v>
      </c>
      <c r="I61" s="28">
        <f>SUM(I56:I60)</f>
        <v>544.13</v>
      </c>
    </row>
    <row r="62" spans="1:9" ht="31.5">
      <c r="A62" s="151" t="s">
        <v>69</v>
      </c>
      <c r="B62" s="10" t="s">
        <v>70</v>
      </c>
      <c r="C62" s="12" t="s">
        <v>71</v>
      </c>
      <c r="D62" s="10">
        <v>95</v>
      </c>
      <c r="E62" s="11"/>
      <c r="F62" s="13">
        <v>12.74</v>
      </c>
      <c r="G62" s="11">
        <v>8.56</v>
      </c>
      <c r="H62" s="11">
        <v>10.92</v>
      </c>
      <c r="I62" s="11">
        <v>169.3</v>
      </c>
    </row>
    <row r="63" spans="1:9">
      <c r="A63" s="151"/>
      <c r="B63" s="10" t="s">
        <v>72</v>
      </c>
      <c r="C63" s="12" t="s">
        <v>73</v>
      </c>
      <c r="D63" s="10">
        <v>150</v>
      </c>
      <c r="E63" s="11"/>
      <c r="F63" s="11">
        <v>3.68</v>
      </c>
      <c r="G63" s="11">
        <v>5.09</v>
      </c>
      <c r="H63" s="11">
        <v>29.07</v>
      </c>
      <c r="I63" s="11">
        <v>176.52</v>
      </c>
    </row>
    <row r="64" spans="1:9" ht="24.95" customHeight="1">
      <c r="A64" s="151"/>
      <c r="B64" s="10" t="s">
        <v>53</v>
      </c>
      <c r="C64" s="12" t="s">
        <v>54</v>
      </c>
      <c r="D64" s="10">
        <v>200</v>
      </c>
      <c r="E64" s="11"/>
      <c r="F64" s="11">
        <v>3.23</v>
      </c>
      <c r="G64" s="11">
        <v>2.5099999999999998</v>
      </c>
      <c r="H64" s="11">
        <v>20.67</v>
      </c>
      <c r="I64" s="11">
        <v>118.89</v>
      </c>
    </row>
    <row r="65" spans="1:10">
      <c r="A65" s="151"/>
      <c r="B65" s="11"/>
      <c r="C65" s="12" t="s">
        <v>22</v>
      </c>
      <c r="D65" s="10">
        <v>30</v>
      </c>
      <c r="E65" s="11"/>
      <c r="F65" s="11">
        <v>2.37</v>
      </c>
      <c r="G65" s="13">
        <v>0.3</v>
      </c>
      <c r="H65" s="11">
        <v>14.49</v>
      </c>
      <c r="I65" s="13">
        <v>70.5</v>
      </c>
    </row>
    <row r="66" spans="1:10">
      <c r="A66" s="151"/>
      <c r="B66" s="10" t="s">
        <v>23</v>
      </c>
      <c r="C66" s="12" t="s">
        <v>47</v>
      </c>
      <c r="D66" s="10">
        <v>100</v>
      </c>
      <c r="E66" s="11"/>
      <c r="F66" s="13">
        <v>0.4</v>
      </c>
      <c r="G66" s="13">
        <v>0.3</v>
      </c>
      <c r="H66" s="13">
        <v>10.3</v>
      </c>
      <c r="I66" s="10">
        <v>47</v>
      </c>
    </row>
    <row r="67" spans="1:10">
      <c r="A67" s="151"/>
      <c r="B67" s="152" t="s">
        <v>25</v>
      </c>
      <c r="C67" s="152"/>
      <c r="D67" s="15">
        <f>SUM(D62:D66)</f>
        <v>575</v>
      </c>
      <c r="E67" s="16">
        <v>103.72</v>
      </c>
      <c r="F67" s="16">
        <f>SUM(F62:F66)</f>
        <v>22.42</v>
      </c>
      <c r="G67" s="16">
        <f>SUM(G62:G66)</f>
        <v>16.760000000000002</v>
      </c>
      <c r="H67" s="16">
        <f>SUM(H62:H66)</f>
        <v>85.45</v>
      </c>
      <c r="I67" s="16">
        <f>SUM(I62:I66)</f>
        <v>582.21</v>
      </c>
    </row>
    <row r="68" spans="1:10">
      <c r="A68" s="8"/>
      <c r="B68" s="10" t="s">
        <v>74</v>
      </c>
      <c r="C68" s="12" t="s">
        <v>75</v>
      </c>
      <c r="D68" s="10">
        <v>15</v>
      </c>
      <c r="E68" s="11"/>
      <c r="F68" s="11">
        <v>1.94</v>
      </c>
      <c r="G68" s="11">
        <v>3.27</v>
      </c>
      <c r="H68" s="11">
        <v>0.28999999999999998</v>
      </c>
      <c r="I68" s="13">
        <v>38.4</v>
      </c>
    </row>
    <row r="69" spans="1:10" ht="31.5">
      <c r="A69" s="151" t="s">
        <v>76</v>
      </c>
      <c r="B69" s="32" t="s">
        <v>37</v>
      </c>
      <c r="C69" s="33" t="s">
        <v>77</v>
      </c>
      <c r="D69" s="34">
        <v>150</v>
      </c>
      <c r="E69" s="35"/>
      <c r="F69" s="36">
        <v>9.4</v>
      </c>
      <c r="G69" s="36">
        <v>11.58</v>
      </c>
      <c r="H69" s="36">
        <v>42.3</v>
      </c>
      <c r="I69" s="35">
        <f>(F69+H69)*4+G69*9</f>
        <v>311.02</v>
      </c>
      <c r="J69"/>
    </row>
    <row r="70" spans="1:10">
      <c r="A70" s="151"/>
      <c r="B70" s="10" t="s">
        <v>39</v>
      </c>
      <c r="C70" s="12" t="s">
        <v>40</v>
      </c>
      <c r="D70" s="10">
        <v>200</v>
      </c>
      <c r="E70" s="11"/>
      <c r="F70" s="11">
        <v>4.91</v>
      </c>
      <c r="G70" s="11">
        <v>3.17</v>
      </c>
      <c r="H70" s="11">
        <v>16.34</v>
      </c>
      <c r="I70" s="11">
        <v>111.18</v>
      </c>
    </row>
    <row r="71" spans="1:10">
      <c r="A71" s="151"/>
      <c r="B71" s="11"/>
      <c r="C71" s="12" t="s">
        <v>22</v>
      </c>
      <c r="D71" s="10">
        <v>30</v>
      </c>
      <c r="E71" s="11"/>
      <c r="F71" s="11">
        <v>2.37</v>
      </c>
      <c r="G71" s="13">
        <v>0.3</v>
      </c>
      <c r="H71" s="11">
        <v>14.49</v>
      </c>
      <c r="I71" s="13">
        <v>70.5</v>
      </c>
    </row>
    <row r="72" spans="1:10">
      <c r="A72" s="151"/>
      <c r="B72" s="10" t="s">
        <v>23</v>
      </c>
      <c r="C72" s="12" t="s">
        <v>33</v>
      </c>
      <c r="D72" s="10">
        <v>150</v>
      </c>
      <c r="E72" s="11"/>
      <c r="F72" s="13">
        <v>2.25</v>
      </c>
      <c r="G72" s="13">
        <v>0.75</v>
      </c>
      <c r="H72" s="13">
        <v>31.5</v>
      </c>
      <c r="I72" s="10">
        <f>(F72+H72)*4+G72*9</f>
        <v>141.75</v>
      </c>
    </row>
    <row r="73" spans="1:10">
      <c r="A73" s="151"/>
      <c r="B73" s="152" t="s">
        <v>25</v>
      </c>
      <c r="C73" s="152"/>
      <c r="D73" s="15">
        <v>545</v>
      </c>
      <c r="E73" s="16">
        <v>71.52</v>
      </c>
      <c r="F73" s="16">
        <f>SUM(F68:F72)</f>
        <v>20.87</v>
      </c>
      <c r="G73" s="16">
        <f>SUM(G68:G72)</f>
        <v>19.07</v>
      </c>
      <c r="H73" s="16">
        <f>SUM(H68:H72)</f>
        <v>104.91999999999999</v>
      </c>
      <c r="I73" s="16">
        <f>SUM(I68:I72)</f>
        <v>672.84999999999991</v>
      </c>
    </row>
    <row r="74" spans="1:10">
      <c r="A74" s="151" t="s">
        <v>78</v>
      </c>
      <c r="B74" s="17" t="s">
        <v>29</v>
      </c>
      <c r="C74" s="18" t="s">
        <v>79</v>
      </c>
      <c r="D74" s="37">
        <v>75</v>
      </c>
      <c r="E74" s="38"/>
      <c r="F74" s="38">
        <v>8.26</v>
      </c>
      <c r="G74" s="38">
        <v>7.24</v>
      </c>
      <c r="H74" s="38">
        <v>27.2</v>
      </c>
      <c r="I74" s="39">
        <f>H74*4+G74*9+F74*4</f>
        <v>206.99999999999997</v>
      </c>
    </row>
    <row r="75" spans="1:10" ht="31.5">
      <c r="A75" s="151"/>
      <c r="B75" s="11" t="s">
        <v>16</v>
      </c>
      <c r="C75" s="12" t="s">
        <v>17</v>
      </c>
      <c r="D75" s="10">
        <v>95</v>
      </c>
      <c r="E75" s="11"/>
      <c r="F75" s="13">
        <v>21.64</v>
      </c>
      <c r="G75" s="13">
        <v>14.23</v>
      </c>
      <c r="H75" s="14">
        <v>7.0000000000000007E-2</v>
      </c>
      <c r="I75" s="11">
        <v>210.04</v>
      </c>
    </row>
    <row r="76" spans="1:10">
      <c r="A76" s="151"/>
      <c r="B76" s="10" t="s">
        <v>18</v>
      </c>
      <c r="C76" s="12" t="s">
        <v>19</v>
      </c>
      <c r="D76" s="10">
        <v>150</v>
      </c>
      <c r="E76" s="11"/>
      <c r="F76" s="13">
        <v>6.6</v>
      </c>
      <c r="G76" s="11">
        <v>0.78</v>
      </c>
      <c r="H76" s="13">
        <v>42.3</v>
      </c>
      <c r="I76" s="13">
        <v>202.8</v>
      </c>
    </row>
    <row r="77" spans="1:10">
      <c r="A77" s="151"/>
      <c r="B77" s="10" t="s">
        <v>31</v>
      </c>
      <c r="C77" s="12" t="s">
        <v>32</v>
      </c>
      <c r="D77" s="10">
        <v>200</v>
      </c>
      <c r="E77" s="11"/>
      <c r="F77" s="14"/>
      <c r="G77" s="14"/>
      <c r="H77" s="11">
        <v>11.09</v>
      </c>
      <c r="I77" s="11">
        <v>44.34</v>
      </c>
    </row>
    <row r="78" spans="1:10">
      <c r="A78" s="151"/>
      <c r="B78" s="11"/>
      <c r="C78" s="12" t="s">
        <v>22</v>
      </c>
      <c r="D78" s="10">
        <v>30</v>
      </c>
      <c r="E78" s="11"/>
      <c r="F78" s="11">
        <v>2.37</v>
      </c>
      <c r="G78" s="13">
        <v>0.3</v>
      </c>
      <c r="H78" s="11">
        <v>14.49</v>
      </c>
      <c r="I78" s="13">
        <v>70.5</v>
      </c>
    </row>
    <row r="79" spans="1:10">
      <c r="A79" s="151"/>
      <c r="B79" s="152" t="s">
        <v>25</v>
      </c>
      <c r="C79" s="152"/>
      <c r="D79" s="15">
        <v>550</v>
      </c>
      <c r="E79" s="16">
        <v>67.430000000000007</v>
      </c>
      <c r="F79" s="16">
        <f>SUM(F74:F78)</f>
        <v>38.869999999999997</v>
      </c>
      <c r="G79" s="16">
        <f>SUM(G74:G78)</f>
        <v>22.55</v>
      </c>
      <c r="H79" s="16">
        <f>SUM(H74:H78)</f>
        <v>95.149999999999991</v>
      </c>
      <c r="I79" s="16">
        <f>SUM(I74:I78)</f>
        <v>734.68</v>
      </c>
    </row>
    <row r="80" spans="1:10">
      <c r="A80" s="8"/>
      <c r="B80" s="10" t="s">
        <v>27</v>
      </c>
      <c r="C80" s="12" t="s">
        <v>28</v>
      </c>
      <c r="D80" s="10">
        <v>10</v>
      </c>
      <c r="E80" s="11"/>
      <c r="F80" s="11">
        <v>0.08</v>
      </c>
      <c r="G80" s="11">
        <v>7.25</v>
      </c>
      <c r="H80" s="11">
        <v>0.13</v>
      </c>
      <c r="I80" s="11">
        <v>66.09</v>
      </c>
    </row>
    <row r="81" spans="1:10">
      <c r="A81" s="151" t="s">
        <v>80</v>
      </c>
      <c r="B81" s="10" t="s">
        <v>35</v>
      </c>
      <c r="C81" s="12" t="s">
        <v>36</v>
      </c>
      <c r="D81" s="10">
        <v>15</v>
      </c>
      <c r="E81" s="11"/>
      <c r="F81" s="13">
        <v>3.9</v>
      </c>
      <c r="G81" s="11">
        <v>3.92</v>
      </c>
      <c r="H81" s="14"/>
      <c r="I81" s="13">
        <v>51.6</v>
      </c>
    </row>
    <row r="82" spans="1:10" ht="28.35" customHeight="1">
      <c r="A82" s="151"/>
      <c r="B82" s="11" t="s">
        <v>81</v>
      </c>
      <c r="C82" s="12" t="s">
        <v>82</v>
      </c>
      <c r="D82" s="10">
        <v>150</v>
      </c>
      <c r="E82" s="11"/>
      <c r="F82" s="11">
        <v>3.65</v>
      </c>
      <c r="G82" s="11">
        <v>4.68</v>
      </c>
      <c r="H82" s="11">
        <v>26.89</v>
      </c>
      <c r="I82" s="11">
        <v>164.63</v>
      </c>
    </row>
    <row r="83" spans="1:10">
      <c r="A83" s="151"/>
      <c r="B83" s="10" t="s">
        <v>39</v>
      </c>
      <c r="C83" s="12" t="s">
        <v>40</v>
      </c>
      <c r="D83" s="10">
        <v>200</v>
      </c>
      <c r="E83" s="11"/>
      <c r="F83" s="11">
        <v>4.91</v>
      </c>
      <c r="G83" s="11">
        <v>3.17</v>
      </c>
      <c r="H83" s="11">
        <v>16.34</v>
      </c>
      <c r="I83" s="11">
        <v>111.18</v>
      </c>
    </row>
    <row r="84" spans="1:10">
      <c r="A84" s="151"/>
      <c r="B84" s="11"/>
      <c r="C84" s="12" t="s">
        <v>22</v>
      </c>
      <c r="D84" s="10">
        <v>30</v>
      </c>
      <c r="E84" s="11"/>
      <c r="F84" s="11">
        <v>2.37</v>
      </c>
      <c r="G84" s="13">
        <v>0.3</v>
      </c>
      <c r="H84" s="11">
        <v>14.49</v>
      </c>
      <c r="I84" s="13">
        <v>70.5</v>
      </c>
    </row>
    <row r="85" spans="1:10">
      <c r="A85" s="8"/>
      <c r="B85" s="10" t="s">
        <v>23</v>
      </c>
      <c r="C85" s="12" t="s">
        <v>47</v>
      </c>
      <c r="D85" s="10">
        <v>100</v>
      </c>
      <c r="E85" s="11"/>
      <c r="F85" s="13">
        <v>0.4</v>
      </c>
      <c r="G85" s="13">
        <v>0.3</v>
      </c>
      <c r="H85" s="13">
        <v>10.3</v>
      </c>
      <c r="I85" s="10">
        <v>47</v>
      </c>
    </row>
    <row r="86" spans="1:10">
      <c r="A86" s="8"/>
      <c r="B86" s="152" t="s">
        <v>25</v>
      </c>
      <c r="C86" s="152"/>
      <c r="D86" s="15">
        <v>560</v>
      </c>
      <c r="E86" s="16">
        <v>77.98</v>
      </c>
      <c r="F86" s="16">
        <f>SUM(F80:F85)</f>
        <v>15.31</v>
      </c>
      <c r="G86" s="16">
        <f>SUM(G80:G85)</f>
        <v>19.62</v>
      </c>
      <c r="H86" s="16">
        <f>SUM(H80:H85)</f>
        <v>68.150000000000006</v>
      </c>
      <c r="I86" s="16">
        <f>SUM(I80:I85)</f>
        <v>511</v>
      </c>
    </row>
    <row r="87" spans="1:10" ht="31.5">
      <c r="A87" s="151" t="s">
        <v>83</v>
      </c>
      <c r="B87" s="10" t="s">
        <v>84</v>
      </c>
      <c r="C87" s="12" t="s">
        <v>85</v>
      </c>
      <c r="D87" s="10">
        <v>95</v>
      </c>
      <c r="E87" s="11"/>
      <c r="F87" s="11">
        <v>13.28</v>
      </c>
      <c r="G87" s="11">
        <v>14.49</v>
      </c>
      <c r="H87" s="13">
        <v>12.67</v>
      </c>
      <c r="I87" s="11">
        <v>234.34</v>
      </c>
    </row>
    <row r="88" spans="1:10">
      <c r="A88" s="151"/>
      <c r="B88" s="17" t="s">
        <v>37</v>
      </c>
      <c r="C88" s="18" t="s">
        <v>86</v>
      </c>
      <c r="D88" s="19">
        <v>150</v>
      </c>
      <c r="E88" s="17"/>
      <c r="F88" s="17">
        <v>3.45</v>
      </c>
      <c r="G88" s="17">
        <v>4.1900000000000004</v>
      </c>
      <c r="H88" s="17">
        <v>18.96</v>
      </c>
      <c r="I88" s="17">
        <f>H88*4+G88*9+F88*4</f>
        <v>127.35000000000001</v>
      </c>
      <c r="J88"/>
    </row>
    <row r="89" spans="1:10">
      <c r="A89" s="151"/>
      <c r="B89" s="10" t="s">
        <v>20</v>
      </c>
      <c r="C89" s="12" t="s">
        <v>21</v>
      </c>
      <c r="D89" s="10">
        <v>200</v>
      </c>
      <c r="E89" s="11"/>
      <c r="F89" s="11">
        <v>0.06</v>
      </c>
      <c r="G89" s="11">
        <v>0.01</v>
      </c>
      <c r="H89" s="11">
        <v>11.19</v>
      </c>
      <c r="I89" s="11">
        <v>46.28</v>
      </c>
    </row>
    <row r="90" spans="1:10">
      <c r="A90" s="151"/>
      <c r="B90" s="11"/>
      <c r="C90" s="12" t="s">
        <v>22</v>
      </c>
      <c r="D90" s="10">
        <v>30</v>
      </c>
      <c r="E90" s="11"/>
      <c r="F90" s="11">
        <v>2.37</v>
      </c>
      <c r="G90" s="13">
        <v>0.3</v>
      </c>
      <c r="H90" s="11">
        <v>14.49</v>
      </c>
      <c r="I90" s="13">
        <v>70.5</v>
      </c>
    </row>
    <row r="91" spans="1:10">
      <c r="A91" s="151"/>
      <c r="B91" s="10" t="s">
        <v>23</v>
      </c>
      <c r="C91" s="12" t="s">
        <v>47</v>
      </c>
      <c r="D91" s="10">
        <v>100</v>
      </c>
      <c r="E91" s="11"/>
      <c r="F91" s="13">
        <v>0.4</v>
      </c>
      <c r="G91" s="13">
        <v>0.3</v>
      </c>
      <c r="H91" s="13">
        <v>10.3</v>
      </c>
      <c r="I91" s="10">
        <v>47</v>
      </c>
    </row>
    <row r="92" spans="1:10">
      <c r="A92" s="8"/>
      <c r="B92" s="152" t="s">
        <v>25</v>
      </c>
      <c r="C92" s="152"/>
      <c r="D92" s="15">
        <v>575</v>
      </c>
      <c r="E92" s="16">
        <v>97.9</v>
      </c>
      <c r="F92" s="16">
        <f>SUM(F87:F91)</f>
        <v>19.559999999999999</v>
      </c>
      <c r="G92" s="16">
        <f>SUM(G87:G91)</f>
        <v>19.290000000000003</v>
      </c>
      <c r="H92" s="16">
        <f>SUM(H87:H91)</f>
        <v>67.61</v>
      </c>
      <c r="I92" s="16">
        <f>SUM(I87:I91)</f>
        <v>525.47</v>
      </c>
    </row>
    <row r="93" spans="1:10">
      <c r="A93" s="8"/>
      <c r="B93" s="10" t="s">
        <v>27</v>
      </c>
      <c r="C93" s="12" t="s">
        <v>28</v>
      </c>
      <c r="D93" s="10">
        <v>10</v>
      </c>
      <c r="E93" s="11"/>
      <c r="F93" s="11">
        <v>0.08</v>
      </c>
      <c r="G93" s="11">
        <v>7.25</v>
      </c>
      <c r="H93" s="11">
        <v>0.13</v>
      </c>
      <c r="I93" s="11">
        <v>66.09</v>
      </c>
    </row>
    <row r="94" spans="1:10">
      <c r="A94" s="151" t="s">
        <v>87</v>
      </c>
      <c r="B94" s="10" t="s">
        <v>49</v>
      </c>
      <c r="C94" s="12" t="s">
        <v>88</v>
      </c>
      <c r="D94" s="10">
        <v>150</v>
      </c>
      <c r="E94" s="11"/>
      <c r="F94" s="11">
        <v>6.22</v>
      </c>
      <c r="G94" s="11">
        <v>5.99</v>
      </c>
      <c r="H94" s="11">
        <v>3.49</v>
      </c>
      <c r="I94" s="13">
        <v>87.909000000000006</v>
      </c>
    </row>
    <row r="95" spans="1:10" ht="30.4" customHeight="1">
      <c r="A95" s="151"/>
      <c r="B95" s="10" t="s">
        <v>53</v>
      </c>
      <c r="C95" s="12" t="s">
        <v>54</v>
      </c>
      <c r="D95" s="10">
        <v>200</v>
      </c>
      <c r="E95" s="11"/>
      <c r="F95" s="11">
        <v>3.23</v>
      </c>
      <c r="G95" s="11">
        <v>2.5099999999999998</v>
      </c>
      <c r="H95" s="11">
        <v>20.67</v>
      </c>
      <c r="I95" s="11">
        <v>118.89</v>
      </c>
    </row>
    <row r="96" spans="1:10">
      <c r="A96" s="151"/>
      <c r="B96" s="11"/>
      <c r="C96" s="12" t="s">
        <v>22</v>
      </c>
      <c r="D96" s="10">
        <v>30</v>
      </c>
      <c r="E96" s="11"/>
      <c r="F96" s="11">
        <v>2.37</v>
      </c>
      <c r="G96" s="13">
        <v>0.3</v>
      </c>
      <c r="H96" s="11">
        <v>14.49</v>
      </c>
      <c r="I96" s="13">
        <v>70.5</v>
      </c>
    </row>
    <row r="97" spans="1:9">
      <c r="A97" s="151"/>
      <c r="B97" s="10" t="s">
        <v>23</v>
      </c>
      <c r="C97" s="12" t="s">
        <v>33</v>
      </c>
      <c r="D97" s="10">
        <v>150</v>
      </c>
      <c r="E97" s="11"/>
      <c r="F97" s="13">
        <v>2.25</v>
      </c>
      <c r="G97" s="13">
        <v>0.75</v>
      </c>
      <c r="H97" s="13">
        <v>31.5</v>
      </c>
      <c r="I97" s="10">
        <f>(F97+H97)*4+G97*9</f>
        <v>141.75</v>
      </c>
    </row>
    <row r="98" spans="1:9">
      <c r="A98" s="151"/>
      <c r="B98" s="152" t="s">
        <v>25</v>
      </c>
      <c r="C98" s="152"/>
      <c r="D98" s="15">
        <f>SUM(D93:D97)</f>
        <v>540</v>
      </c>
      <c r="E98" s="16">
        <v>94.29</v>
      </c>
      <c r="F98" s="16">
        <f>SUM(F93:F97)</f>
        <v>14.149999999999999</v>
      </c>
      <c r="G98" s="16">
        <f>SUM(G93:G97)</f>
        <v>16.8</v>
      </c>
      <c r="H98" s="16">
        <f>SUM(H93:H97)</f>
        <v>70.28</v>
      </c>
      <c r="I98" s="16">
        <f>SUM(I93:I97)</f>
        <v>485.13900000000001</v>
      </c>
    </row>
    <row r="99" spans="1:9">
      <c r="A99" s="151" t="s">
        <v>89</v>
      </c>
      <c r="B99" s="10" t="s">
        <v>35</v>
      </c>
      <c r="C99" s="12" t="s">
        <v>36</v>
      </c>
      <c r="D99" s="10">
        <v>15</v>
      </c>
      <c r="E99" s="11"/>
      <c r="F99" s="13">
        <v>3.9</v>
      </c>
      <c r="G99" s="11">
        <v>3.92</v>
      </c>
      <c r="H99" s="14"/>
      <c r="I99" s="13">
        <v>51.6</v>
      </c>
    </row>
    <row r="100" spans="1:9">
      <c r="A100" s="151"/>
      <c r="B100" s="10"/>
      <c r="C100" s="12" t="s">
        <v>90</v>
      </c>
      <c r="D100" s="10">
        <v>250</v>
      </c>
      <c r="E100" s="11"/>
      <c r="F100" s="11">
        <v>13.04</v>
      </c>
      <c r="G100" s="11">
        <v>10.56</v>
      </c>
      <c r="H100" s="11">
        <v>31.65</v>
      </c>
      <c r="I100" s="11">
        <v>230.79</v>
      </c>
    </row>
    <row r="101" spans="1:9">
      <c r="A101" s="151"/>
      <c r="B101" s="10" t="s">
        <v>31</v>
      </c>
      <c r="C101" s="12" t="s">
        <v>32</v>
      </c>
      <c r="D101" s="10">
        <v>200</v>
      </c>
      <c r="E101" s="11"/>
      <c r="F101" s="14"/>
      <c r="G101" s="14"/>
      <c r="H101" s="11">
        <v>11.09</v>
      </c>
      <c r="I101" s="11">
        <v>44.34</v>
      </c>
    </row>
    <row r="102" spans="1:9">
      <c r="A102" s="151"/>
      <c r="B102" s="11"/>
      <c r="C102" s="12" t="s">
        <v>22</v>
      </c>
      <c r="D102" s="10">
        <v>30</v>
      </c>
      <c r="E102" s="11"/>
      <c r="F102" s="11">
        <v>2.37</v>
      </c>
      <c r="G102" s="13">
        <v>0.3</v>
      </c>
      <c r="H102" s="11">
        <v>14.49</v>
      </c>
      <c r="I102" s="13">
        <v>70.5</v>
      </c>
    </row>
    <row r="103" spans="1:9">
      <c r="A103" s="151"/>
      <c r="B103" s="10" t="s">
        <v>23</v>
      </c>
      <c r="C103" s="12" t="s">
        <v>24</v>
      </c>
      <c r="D103" s="10">
        <v>100</v>
      </c>
      <c r="E103" s="11"/>
      <c r="F103" s="13">
        <v>0.4</v>
      </c>
      <c r="G103" s="13">
        <v>0.4</v>
      </c>
      <c r="H103" s="13">
        <v>9.8000000000000007</v>
      </c>
      <c r="I103" s="10">
        <v>47</v>
      </c>
    </row>
    <row r="104" spans="1:9">
      <c r="A104" s="151"/>
      <c r="B104" s="152" t="s">
        <v>25</v>
      </c>
      <c r="C104" s="152"/>
      <c r="D104" s="15">
        <f>SUM(D99:D103)</f>
        <v>595</v>
      </c>
      <c r="E104" s="16">
        <v>74.95</v>
      </c>
      <c r="F104" s="16">
        <f>SUM(F99:F103)</f>
        <v>19.709999999999997</v>
      </c>
      <c r="G104" s="16">
        <f>SUM(G99:G103)</f>
        <v>15.180000000000001</v>
      </c>
      <c r="H104" s="16">
        <f>SUM(H99:H103)</f>
        <v>67.03</v>
      </c>
      <c r="I104" s="16">
        <f>SUM(I99:I103)</f>
        <v>444.23</v>
      </c>
    </row>
    <row r="105" spans="1:9">
      <c r="A105" s="151" t="s">
        <v>91</v>
      </c>
      <c r="B105" s="10" t="s">
        <v>27</v>
      </c>
      <c r="C105" s="12" t="s">
        <v>28</v>
      </c>
      <c r="D105" s="21">
        <v>10</v>
      </c>
      <c r="E105" s="23"/>
      <c r="F105" s="23">
        <v>0.08</v>
      </c>
      <c r="G105" s="23">
        <v>7.25</v>
      </c>
      <c r="H105" s="23">
        <v>0.13</v>
      </c>
      <c r="I105" s="23">
        <v>66.09</v>
      </c>
    </row>
    <row r="106" spans="1:9" s="26" customFormat="1" ht="31.5">
      <c r="A106" s="151"/>
      <c r="B106" s="10" t="s">
        <v>92</v>
      </c>
      <c r="C106" s="12" t="s">
        <v>93</v>
      </c>
      <c r="D106" s="29">
        <v>160</v>
      </c>
      <c r="E106" s="30"/>
      <c r="F106" s="30">
        <v>22.92</v>
      </c>
      <c r="G106" s="30">
        <v>13.17</v>
      </c>
      <c r="H106" s="30">
        <v>33.29</v>
      </c>
      <c r="I106" s="30">
        <v>345.69</v>
      </c>
    </row>
    <row r="107" spans="1:9">
      <c r="A107" s="151"/>
      <c r="B107" s="10" t="s">
        <v>20</v>
      </c>
      <c r="C107" s="12" t="s">
        <v>21</v>
      </c>
      <c r="D107" s="21">
        <v>200</v>
      </c>
      <c r="E107" s="23"/>
      <c r="F107" s="23">
        <v>0.06</v>
      </c>
      <c r="G107" s="23">
        <v>0.01</v>
      </c>
      <c r="H107" s="23">
        <v>11.19</v>
      </c>
      <c r="I107" s="23">
        <v>46.28</v>
      </c>
    </row>
    <row r="108" spans="1:9">
      <c r="A108" s="151"/>
      <c r="B108" s="11"/>
      <c r="C108" s="12" t="s">
        <v>22</v>
      </c>
      <c r="D108" s="10">
        <v>30</v>
      </c>
      <c r="E108" s="11"/>
      <c r="F108" s="11">
        <v>2.37</v>
      </c>
      <c r="G108" s="13">
        <v>0.3</v>
      </c>
      <c r="H108" s="11">
        <v>14.49</v>
      </c>
      <c r="I108" s="13">
        <v>70.5</v>
      </c>
    </row>
    <row r="109" spans="1:9">
      <c r="A109" s="151"/>
      <c r="B109" s="10" t="s">
        <v>23</v>
      </c>
      <c r="C109" s="12" t="s">
        <v>47</v>
      </c>
      <c r="D109" s="21">
        <v>100</v>
      </c>
      <c r="E109" s="23"/>
      <c r="F109" s="24">
        <v>0.4</v>
      </c>
      <c r="G109" s="24">
        <v>0.3</v>
      </c>
      <c r="H109" s="24">
        <v>10.3</v>
      </c>
      <c r="I109" s="21">
        <v>47</v>
      </c>
    </row>
    <row r="110" spans="1:9">
      <c r="A110" s="151"/>
      <c r="B110" s="152" t="s">
        <v>25</v>
      </c>
      <c r="C110" s="152"/>
      <c r="D110" s="40">
        <v>510</v>
      </c>
      <c r="E110" s="41">
        <v>124.22</v>
      </c>
      <c r="F110" s="42">
        <v>26.62</v>
      </c>
      <c r="G110" s="42">
        <v>21.13</v>
      </c>
      <c r="H110" s="42">
        <v>74.23</v>
      </c>
      <c r="I110" s="42">
        <v>599.05999999999995</v>
      </c>
    </row>
    <row r="111" spans="1:9" ht="31.5">
      <c r="A111" s="151" t="s">
        <v>94</v>
      </c>
      <c r="B111" s="11" t="s">
        <v>37</v>
      </c>
      <c r="C111" s="12" t="s">
        <v>95</v>
      </c>
      <c r="D111" s="10">
        <v>150</v>
      </c>
      <c r="E111" s="11"/>
      <c r="F111" s="11">
        <v>5.22</v>
      </c>
      <c r="G111" s="11">
        <v>5.27</v>
      </c>
      <c r="H111" s="11">
        <v>26.01</v>
      </c>
      <c r="I111" s="11">
        <v>174.04</v>
      </c>
    </row>
    <row r="112" spans="1:9" ht="31.5">
      <c r="A112" s="151"/>
      <c r="B112" s="10">
        <v>486</v>
      </c>
      <c r="C112" s="12" t="s">
        <v>96</v>
      </c>
      <c r="D112" s="10">
        <v>100</v>
      </c>
      <c r="E112" s="11"/>
      <c r="F112" s="11">
        <v>7.63</v>
      </c>
      <c r="G112" s="11">
        <v>8.16</v>
      </c>
      <c r="H112" s="11">
        <v>31.26</v>
      </c>
      <c r="I112" s="11">
        <v>232.42</v>
      </c>
    </row>
    <row r="113" spans="1:9">
      <c r="A113" s="151"/>
      <c r="B113" s="10" t="s">
        <v>39</v>
      </c>
      <c r="C113" s="12" t="s">
        <v>40</v>
      </c>
      <c r="D113" s="10">
        <v>200</v>
      </c>
      <c r="E113" s="11"/>
      <c r="F113" s="11">
        <v>3.99</v>
      </c>
      <c r="G113" s="11">
        <v>3.17</v>
      </c>
      <c r="H113" s="11">
        <v>16.34</v>
      </c>
      <c r="I113" s="11">
        <v>111.18</v>
      </c>
    </row>
    <row r="114" spans="1:9">
      <c r="A114" s="151"/>
      <c r="B114" s="10" t="s">
        <v>23</v>
      </c>
      <c r="C114" s="12" t="s">
        <v>24</v>
      </c>
      <c r="D114" s="10">
        <v>100</v>
      </c>
      <c r="E114" s="11"/>
      <c r="F114" s="13">
        <v>0.4</v>
      </c>
      <c r="G114" s="13">
        <v>0.4</v>
      </c>
      <c r="H114" s="13">
        <v>9.8000000000000007</v>
      </c>
      <c r="I114" s="10">
        <v>47</v>
      </c>
    </row>
    <row r="115" spans="1:9">
      <c r="A115" s="151"/>
      <c r="B115" s="152" t="s">
        <v>25</v>
      </c>
      <c r="C115" s="152"/>
      <c r="D115" s="15">
        <v>550</v>
      </c>
      <c r="E115" s="16">
        <v>73.78</v>
      </c>
      <c r="F115" s="16">
        <v>17.239999999999998</v>
      </c>
      <c r="G115" s="16">
        <v>17</v>
      </c>
      <c r="H115" s="16">
        <v>83.41</v>
      </c>
      <c r="I115" s="16">
        <v>564.64</v>
      </c>
    </row>
    <row r="116" spans="1:9">
      <c r="A116" s="151" t="s">
        <v>97</v>
      </c>
      <c r="B116" s="10">
        <v>356</v>
      </c>
      <c r="C116" s="12" t="s">
        <v>59</v>
      </c>
      <c r="D116" s="10">
        <v>90</v>
      </c>
      <c r="E116" s="11"/>
      <c r="F116" s="11">
        <v>17.28</v>
      </c>
      <c r="G116" s="13">
        <v>14.9</v>
      </c>
      <c r="H116" s="11">
        <v>0.24</v>
      </c>
      <c r="I116" s="13">
        <v>244.5</v>
      </c>
    </row>
    <row r="117" spans="1:9">
      <c r="A117" s="151"/>
      <c r="B117" s="10" t="s">
        <v>60</v>
      </c>
      <c r="C117" s="12" t="s">
        <v>98</v>
      </c>
      <c r="D117" s="10">
        <v>150</v>
      </c>
      <c r="E117" s="11"/>
      <c r="F117" s="11">
        <v>3.57</v>
      </c>
      <c r="G117" s="11">
        <v>6.12</v>
      </c>
      <c r="H117" s="11">
        <v>21.99</v>
      </c>
      <c r="I117" s="11">
        <v>172.97</v>
      </c>
    </row>
    <row r="118" spans="1:9">
      <c r="A118" s="151"/>
      <c r="B118" s="10" t="s">
        <v>31</v>
      </c>
      <c r="C118" s="12" t="s">
        <v>32</v>
      </c>
      <c r="D118" s="10">
        <v>200</v>
      </c>
      <c r="E118" s="11"/>
      <c r="F118" s="14"/>
      <c r="G118" s="14"/>
      <c r="H118" s="11">
        <v>11.09</v>
      </c>
      <c r="I118" s="11">
        <v>44.34</v>
      </c>
    </row>
    <row r="119" spans="1:9">
      <c r="A119" s="151"/>
      <c r="B119" s="11"/>
      <c r="C119" s="12" t="s">
        <v>22</v>
      </c>
      <c r="D119" s="10">
        <v>30</v>
      </c>
      <c r="E119" s="11"/>
      <c r="F119" s="11">
        <v>2.37</v>
      </c>
      <c r="G119" s="13">
        <v>0.3</v>
      </c>
      <c r="H119" s="11">
        <v>14.49</v>
      </c>
      <c r="I119" s="13">
        <v>70.5</v>
      </c>
    </row>
    <row r="120" spans="1:9">
      <c r="A120" s="151"/>
      <c r="B120" s="10" t="s">
        <v>23</v>
      </c>
      <c r="C120" s="12" t="s">
        <v>24</v>
      </c>
      <c r="D120" s="10">
        <v>100</v>
      </c>
      <c r="E120" s="11"/>
      <c r="F120" s="13">
        <v>0.4</v>
      </c>
      <c r="G120" s="13">
        <v>0.4</v>
      </c>
      <c r="H120" s="13">
        <v>9.8000000000000007</v>
      </c>
      <c r="I120" s="10">
        <v>47</v>
      </c>
    </row>
    <row r="121" spans="1:9">
      <c r="A121" s="151"/>
      <c r="B121" s="152" t="s">
        <v>25</v>
      </c>
      <c r="C121" s="152"/>
      <c r="D121" s="15">
        <v>570</v>
      </c>
      <c r="E121" s="16">
        <v>87.29</v>
      </c>
      <c r="F121" s="16">
        <v>23.52</v>
      </c>
      <c r="G121" s="16">
        <v>18.95</v>
      </c>
      <c r="H121" s="16">
        <v>67.73</v>
      </c>
      <c r="I121" s="43">
        <v>577.9</v>
      </c>
    </row>
    <row r="122" spans="1:9" ht="31.5">
      <c r="A122" s="151" t="s">
        <v>99</v>
      </c>
      <c r="B122" s="10" t="s">
        <v>70</v>
      </c>
      <c r="C122" s="12" t="s">
        <v>71</v>
      </c>
      <c r="D122" s="10">
        <v>95</v>
      </c>
      <c r="E122" s="11"/>
      <c r="F122" s="13">
        <v>12.74</v>
      </c>
      <c r="G122" s="11">
        <v>8.56</v>
      </c>
      <c r="H122" s="11">
        <v>10.92</v>
      </c>
      <c r="I122" s="11">
        <v>169.3</v>
      </c>
    </row>
    <row r="123" spans="1:9">
      <c r="A123" s="151"/>
      <c r="B123" s="10" t="s">
        <v>72</v>
      </c>
      <c r="C123" s="12" t="s">
        <v>73</v>
      </c>
      <c r="D123" s="10">
        <v>150</v>
      </c>
      <c r="E123" s="11"/>
      <c r="F123" s="11">
        <v>3.68</v>
      </c>
      <c r="G123" s="11">
        <v>5.09</v>
      </c>
      <c r="H123" s="11">
        <v>29.07</v>
      </c>
      <c r="I123" s="11">
        <v>176.52</v>
      </c>
    </row>
    <row r="124" spans="1:9" ht="23.85" customHeight="1">
      <c r="A124" s="151"/>
      <c r="B124" s="10" t="s">
        <v>53</v>
      </c>
      <c r="C124" s="12" t="s">
        <v>54</v>
      </c>
      <c r="D124" s="10">
        <v>200</v>
      </c>
      <c r="E124" s="11"/>
      <c r="F124" s="11">
        <v>3.23</v>
      </c>
      <c r="G124" s="11">
        <v>2.5099999999999998</v>
      </c>
      <c r="H124" s="11">
        <v>20.67</v>
      </c>
      <c r="I124" s="11">
        <v>118.89</v>
      </c>
    </row>
    <row r="125" spans="1:9">
      <c r="A125" s="151"/>
      <c r="B125" s="11"/>
      <c r="C125" s="12" t="s">
        <v>22</v>
      </c>
      <c r="D125" s="10">
        <v>30</v>
      </c>
      <c r="E125" s="11"/>
      <c r="F125" s="11">
        <v>2.37</v>
      </c>
      <c r="G125" s="13">
        <v>0.3</v>
      </c>
      <c r="H125" s="11">
        <v>14.49</v>
      </c>
      <c r="I125" s="13">
        <v>70.5</v>
      </c>
    </row>
    <row r="126" spans="1:9">
      <c r="A126" s="151"/>
      <c r="B126" s="10" t="s">
        <v>23</v>
      </c>
      <c r="C126" s="12" t="s">
        <v>47</v>
      </c>
      <c r="D126" s="21">
        <v>100</v>
      </c>
      <c r="E126" s="23"/>
      <c r="F126" s="24">
        <v>0.4</v>
      </c>
      <c r="G126" s="24">
        <v>0.3</v>
      </c>
      <c r="H126" s="24">
        <v>10.3</v>
      </c>
      <c r="I126" s="21">
        <v>47</v>
      </c>
    </row>
    <row r="127" spans="1:9">
      <c r="A127" s="151"/>
      <c r="B127" s="152" t="s">
        <v>25</v>
      </c>
      <c r="C127" s="152"/>
      <c r="D127" s="15">
        <v>570</v>
      </c>
      <c r="E127" s="16">
        <v>103.72</v>
      </c>
      <c r="F127" s="16">
        <f>SUM(F122:F126)</f>
        <v>22.42</v>
      </c>
      <c r="G127" s="16">
        <f>SUM(G122:G126)</f>
        <v>16.760000000000002</v>
      </c>
      <c r="H127" s="16">
        <f>SUM(H122:H126)</f>
        <v>85.45</v>
      </c>
      <c r="I127" s="16">
        <f>SUM(I122:I126)</f>
        <v>582.21</v>
      </c>
    </row>
    <row r="128" spans="1:9">
      <c r="A128" s="44"/>
      <c r="B128" s="45"/>
      <c r="C128" s="46" t="s">
        <v>100</v>
      </c>
      <c r="D128" s="10"/>
      <c r="E128" s="47">
        <v>87</v>
      </c>
      <c r="F128" s="11"/>
      <c r="G128" s="11"/>
      <c r="H128" s="11"/>
      <c r="I128" s="11"/>
    </row>
    <row r="129" spans="1:9" ht="15.6" customHeight="1">
      <c r="A129" s="153"/>
      <c r="B129" s="153"/>
      <c r="C129" s="153"/>
      <c r="D129" s="148" t="s">
        <v>8</v>
      </c>
      <c r="E129" s="47"/>
      <c r="F129" s="148" t="s">
        <v>10</v>
      </c>
      <c r="G129" s="148"/>
      <c r="H129" s="148"/>
      <c r="I129" s="148" t="s">
        <v>11</v>
      </c>
    </row>
    <row r="130" spans="1:9" ht="30.75" customHeight="1">
      <c r="A130" s="153"/>
      <c r="B130" s="153"/>
      <c r="C130" s="153"/>
      <c r="D130" s="148"/>
      <c r="E130" s="47"/>
      <c r="F130" s="9" t="s">
        <v>12</v>
      </c>
      <c r="G130" s="9" t="s">
        <v>13</v>
      </c>
      <c r="H130" s="9" t="s">
        <v>14</v>
      </c>
      <c r="I130" s="148"/>
    </row>
    <row r="131" spans="1:9" ht="19.350000000000001" customHeight="1">
      <c r="A131" s="149" t="s">
        <v>101</v>
      </c>
      <c r="B131" s="149"/>
      <c r="C131" s="149"/>
      <c r="D131" s="48">
        <f>D13+D19+D25+D31+D37+D44+D50+D55+D61+D67+D73+D79+D86+D92+D98+D104+D110+D115+D121+D127</f>
        <v>11040</v>
      </c>
      <c r="E131" s="47"/>
      <c r="F131" s="48">
        <f>F13+F19+F25+F31+F37+F44+F50+F55+F61+F67+F73+F79+F86+F92+F98+F104+F110+F115+F121+F127</f>
        <v>436.03000000000003</v>
      </c>
      <c r="G131" s="48">
        <f>G13+G19+G25+G31+G37+G44+G50+G55+G61+G67+G73+G79+G86+G92+G98+G104+G110+G115+G121+G127</f>
        <v>362.78000000000003</v>
      </c>
      <c r="H131" s="48">
        <f>H13+H19+H25+H31+H37+H44+H50+H55+H61+H67+H73+H79+H86+H92+H98+H104+H110+H115+H121+H127</f>
        <v>1530.69</v>
      </c>
      <c r="I131" s="48">
        <f>I13+I19+I25+I31+I37+I44+I50+I55+I61+I67+I73+I79+I86+I92+I98+I104+I110+I115+I121+I127</f>
        <v>11208.249</v>
      </c>
    </row>
    <row r="132" spans="1:9">
      <c r="A132" s="150" t="s">
        <v>100</v>
      </c>
      <c r="B132" s="150"/>
      <c r="C132" s="150"/>
      <c r="D132" s="49">
        <f>D131/20</f>
        <v>552</v>
      </c>
      <c r="E132" s="47"/>
      <c r="F132" s="50">
        <f>F131/20</f>
        <v>21.801500000000001</v>
      </c>
      <c r="G132" s="50">
        <f>G131/20</f>
        <v>18.139000000000003</v>
      </c>
      <c r="H132" s="50">
        <f>H131/20</f>
        <v>76.534500000000008</v>
      </c>
      <c r="I132" s="50">
        <f>I131/20</f>
        <v>560.41245000000004</v>
      </c>
    </row>
    <row r="133" spans="1:9">
      <c r="A133" s="149" t="s">
        <v>102</v>
      </c>
      <c r="B133" s="149"/>
      <c r="C133" s="149"/>
      <c r="D133" s="51"/>
      <c r="E133" s="51"/>
      <c r="F133" s="52">
        <f>F132/77*100</f>
        <v>28.313636363636363</v>
      </c>
      <c r="G133" s="52">
        <f>G132/77*100</f>
        <v>23.55714285714286</v>
      </c>
      <c r="H133" s="52">
        <f>H132/335*100</f>
        <v>22.846119402985078</v>
      </c>
      <c r="I133" s="52">
        <f>I132/I134*100</f>
        <v>23.847338297872341</v>
      </c>
    </row>
    <row r="134" spans="1:9">
      <c r="A134" s="149" t="s">
        <v>103</v>
      </c>
      <c r="B134" s="149"/>
      <c r="C134" s="149"/>
      <c r="D134" s="14"/>
      <c r="E134" s="14"/>
      <c r="F134" s="53">
        <v>77</v>
      </c>
      <c r="G134" s="53">
        <v>79</v>
      </c>
      <c r="H134" s="53">
        <v>335</v>
      </c>
      <c r="I134" s="54">
        <v>2350</v>
      </c>
    </row>
  </sheetData>
  <mergeCells count="58">
    <mergeCell ref="A2:I2"/>
    <mergeCell ref="A20:A25"/>
    <mergeCell ref="B25:C25"/>
    <mergeCell ref="A3:B3"/>
    <mergeCell ref="G4:H4"/>
    <mergeCell ref="A5:A6"/>
    <mergeCell ref="B5:B6"/>
    <mergeCell ref="C5:C6"/>
    <mergeCell ref="D5:D6"/>
    <mergeCell ref="E5:E6"/>
    <mergeCell ref="F5:H5"/>
    <mergeCell ref="I5:I6"/>
    <mergeCell ref="A8:A13"/>
    <mergeCell ref="B13:C13"/>
    <mergeCell ref="A14:A19"/>
    <mergeCell ref="B19:C19"/>
    <mergeCell ref="A26:A31"/>
    <mergeCell ref="B31:C31"/>
    <mergeCell ref="A32:A37"/>
    <mergeCell ref="B37:C37"/>
    <mergeCell ref="A38:A44"/>
    <mergeCell ref="B44:C44"/>
    <mergeCell ref="A45:A50"/>
    <mergeCell ref="B50:C50"/>
    <mergeCell ref="A51:A55"/>
    <mergeCell ref="B55:C55"/>
    <mergeCell ref="A56:A61"/>
    <mergeCell ref="B61:C61"/>
    <mergeCell ref="A62:A67"/>
    <mergeCell ref="B67:C67"/>
    <mergeCell ref="A69:A73"/>
    <mergeCell ref="B73:C73"/>
    <mergeCell ref="A74:A79"/>
    <mergeCell ref="B79:C79"/>
    <mergeCell ref="A81:A84"/>
    <mergeCell ref="B86:C86"/>
    <mergeCell ref="A87:A91"/>
    <mergeCell ref="B92:C92"/>
    <mergeCell ref="A94:A98"/>
    <mergeCell ref="B98:C98"/>
    <mergeCell ref="A99:A104"/>
    <mergeCell ref="B104:C104"/>
    <mergeCell ref="A105:A110"/>
    <mergeCell ref="B110:C110"/>
    <mergeCell ref="A111:A115"/>
    <mergeCell ref="B115:C115"/>
    <mergeCell ref="A134:C134"/>
    <mergeCell ref="A116:A121"/>
    <mergeCell ref="B121:C121"/>
    <mergeCell ref="A122:A127"/>
    <mergeCell ref="B127:C127"/>
    <mergeCell ref="A129:C130"/>
    <mergeCell ref="F129:H129"/>
    <mergeCell ref="I129:I130"/>
    <mergeCell ref="A131:C131"/>
    <mergeCell ref="A132:C132"/>
    <mergeCell ref="A133:C133"/>
    <mergeCell ref="D129:D130"/>
  </mergeCells>
  <pageMargins left="0" right="0" top="0.39370078740157477" bottom="0.39370078740157477" header="0" footer="0"/>
  <pageSetup paperSize="9" scale="85" orientation="portrait" horizontalDpi="4294967293" verticalDpi="0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134"/>
  <sheetViews>
    <sheetView workbookViewId="0">
      <selection activeCell="C5" sqref="C5:C6"/>
    </sheetView>
  </sheetViews>
  <sheetFormatPr defaultRowHeight="15.75"/>
  <cols>
    <col min="1" max="1" width="9" style="57" customWidth="1"/>
    <col min="2" max="2" width="11.25" style="55" customWidth="1"/>
    <col min="3" max="3" width="34.25" style="55" customWidth="1"/>
    <col min="4" max="4" width="8.125" style="55" customWidth="1"/>
    <col min="5" max="5" width="8.125" style="56" customWidth="1"/>
    <col min="6" max="8" width="8.125" style="55" customWidth="1"/>
    <col min="9" max="9" width="9.375" style="55" customWidth="1"/>
    <col min="10" max="257" width="8.125" style="55" customWidth="1"/>
    <col min="258" max="1024" width="8.125" customWidth="1"/>
  </cols>
  <sheetData>
    <row r="2" spans="1:257" ht="44.25" customHeight="1">
      <c r="A2" s="162" t="s">
        <v>104</v>
      </c>
      <c r="B2" s="162"/>
      <c r="C2" s="162"/>
      <c r="D2" s="162"/>
      <c r="E2" s="162"/>
      <c r="F2" s="162"/>
      <c r="G2" s="162"/>
      <c r="H2" s="162"/>
      <c r="I2" s="162"/>
    </row>
    <row r="3" spans="1:257" ht="22.35" customHeight="1">
      <c r="A3" s="162" t="s">
        <v>1</v>
      </c>
      <c r="B3" s="162"/>
      <c r="C3" s="58" t="s">
        <v>105</v>
      </c>
      <c r="D3" s="59"/>
      <c r="E3" s="60"/>
      <c r="F3" s="59"/>
      <c r="G3" s="61"/>
      <c r="H3" s="61"/>
      <c r="I3" s="59"/>
    </row>
    <row r="4" spans="1:257" ht="16.350000000000001" customHeight="1">
      <c r="A4" s="62" t="s">
        <v>3</v>
      </c>
      <c r="B4" s="63" t="s">
        <v>4</v>
      </c>
      <c r="C4" s="59"/>
      <c r="D4" s="59"/>
      <c r="E4" s="60"/>
      <c r="F4" s="59"/>
      <c r="G4" s="163"/>
      <c r="H4" s="163"/>
      <c r="I4" s="59"/>
    </row>
    <row r="5" spans="1:257" ht="15.6" customHeight="1">
      <c r="A5" s="158" t="s">
        <v>5</v>
      </c>
      <c r="B5" s="156" t="s">
        <v>106</v>
      </c>
      <c r="C5" s="156" t="s">
        <v>7</v>
      </c>
      <c r="D5" s="156" t="s">
        <v>8</v>
      </c>
      <c r="E5" s="164" t="s">
        <v>9</v>
      </c>
      <c r="F5" s="156" t="s">
        <v>10</v>
      </c>
      <c r="G5" s="156"/>
      <c r="H5" s="156"/>
      <c r="I5" s="156" t="s">
        <v>11</v>
      </c>
    </row>
    <row r="6" spans="1:257" ht="30.6" customHeight="1">
      <c r="A6" s="158"/>
      <c r="B6" s="156"/>
      <c r="C6" s="156"/>
      <c r="D6" s="156"/>
      <c r="E6" s="164"/>
      <c r="F6" s="65" t="s">
        <v>12</v>
      </c>
      <c r="G6" s="65" t="s">
        <v>13</v>
      </c>
      <c r="H6" s="65" t="s">
        <v>14</v>
      </c>
      <c r="I6" s="156"/>
    </row>
    <row r="7" spans="1:257">
      <c r="A7" s="64">
        <v>1</v>
      </c>
      <c r="B7" s="67">
        <v>2</v>
      </c>
      <c r="C7" s="67">
        <v>3</v>
      </c>
      <c r="D7" s="67">
        <v>4</v>
      </c>
      <c r="E7" s="68"/>
      <c r="F7" s="67">
        <v>6</v>
      </c>
      <c r="G7" s="67">
        <v>7</v>
      </c>
      <c r="H7" s="67">
        <v>8</v>
      </c>
      <c r="I7" s="67">
        <v>9</v>
      </c>
    </row>
    <row r="8" spans="1:257" s="73" customFormat="1" ht="31.5">
      <c r="A8" s="160" t="s">
        <v>15</v>
      </c>
      <c r="B8" s="68" t="s">
        <v>16</v>
      </c>
      <c r="C8" s="70" t="s">
        <v>107</v>
      </c>
      <c r="D8" s="67">
        <v>100</v>
      </c>
      <c r="E8" s="68">
        <v>41.89</v>
      </c>
      <c r="F8" s="71">
        <v>24</v>
      </c>
      <c r="G8" s="71">
        <v>15.77</v>
      </c>
      <c r="H8" s="69">
        <v>7.0000000000000007E-2</v>
      </c>
      <c r="I8" s="68">
        <v>233.33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  <c r="IW8" s="72"/>
    </row>
    <row r="9" spans="1:257">
      <c r="A9" s="160"/>
      <c r="B9" s="67" t="s">
        <v>18</v>
      </c>
      <c r="C9" s="70" t="s">
        <v>19</v>
      </c>
      <c r="D9" s="67">
        <v>180</v>
      </c>
      <c r="E9" s="68">
        <v>12.39</v>
      </c>
      <c r="F9" s="71">
        <v>7.92</v>
      </c>
      <c r="G9" s="68">
        <v>0.94</v>
      </c>
      <c r="H9" s="71">
        <v>47</v>
      </c>
      <c r="I9" s="71">
        <v>225.33</v>
      </c>
    </row>
    <row r="10" spans="1:257">
      <c r="A10" s="160"/>
      <c r="B10" s="67" t="s">
        <v>20</v>
      </c>
      <c r="C10" s="70" t="s">
        <v>21</v>
      </c>
      <c r="D10" s="67">
        <v>200</v>
      </c>
      <c r="E10" s="68">
        <v>4.03</v>
      </c>
      <c r="F10" s="68">
        <v>0.06</v>
      </c>
      <c r="G10" s="68">
        <v>0.01</v>
      </c>
      <c r="H10" s="68">
        <v>11.19</v>
      </c>
      <c r="I10" s="68">
        <v>46.28</v>
      </c>
    </row>
    <row r="11" spans="1:257">
      <c r="A11" s="160"/>
      <c r="B11" s="68"/>
      <c r="C11" s="70" t="s">
        <v>22</v>
      </c>
      <c r="D11" s="67">
        <v>30</v>
      </c>
      <c r="E11" s="68">
        <v>1.67</v>
      </c>
      <c r="F11" s="68">
        <v>2.37</v>
      </c>
      <c r="G11" s="71">
        <v>0.3</v>
      </c>
      <c r="H11" s="68">
        <v>14.49</v>
      </c>
      <c r="I11" s="71">
        <v>70.5</v>
      </c>
    </row>
    <row r="12" spans="1:257">
      <c r="A12" s="160"/>
      <c r="B12" s="67" t="s">
        <v>23</v>
      </c>
      <c r="C12" s="70" t="s">
        <v>24</v>
      </c>
      <c r="D12" s="67">
        <v>100</v>
      </c>
      <c r="E12" s="68">
        <v>10.64</v>
      </c>
      <c r="F12" s="71">
        <v>0.4</v>
      </c>
      <c r="G12" s="71">
        <v>0.4</v>
      </c>
      <c r="H12" s="71">
        <v>9.8000000000000007</v>
      </c>
      <c r="I12" s="67">
        <v>47</v>
      </c>
    </row>
    <row r="13" spans="1:257">
      <c r="A13" s="160"/>
      <c r="B13" s="159" t="s">
        <v>25</v>
      </c>
      <c r="C13" s="159"/>
      <c r="D13" s="74">
        <v>620</v>
      </c>
      <c r="E13" s="75">
        <f>SUM(E8:E12)</f>
        <v>70.62</v>
      </c>
      <c r="F13" s="75">
        <f>SUM(F7:F12)</f>
        <v>40.75</v>
      </c>
      <c r="G13" s="75">
        <f>SUM(G7:G12)</f>
        <v>24.42</v>
      </c>
      <c r="H13" s="75">
        <f>SUM(H7:H12)</f>
        <v>90.55</v>
      </c>
      <c r="I13" s="75">
        <f>SUM(I7:I12)</f>
        <v>631.44000000000005</v>
      </c>
    </row>
    <row r="14" spans="1:257">
      <c r="A14" s="158" t="s">
        <v>26</v>
      </c>
      <c r="B14" s="67" t="s">
        <v>27</v>
      </c>
      <c r="C14" s="70" t="s">
        <v>28</v>
      </c>
      <c r="D14" s="67">
        <v>10</v>
      </c>
      <c r="E14" s="68">
        <v>6.75</v>
      </c>
      <c r="F14" s="68">
        <v>0.08</v>
      </c>
      <c r="G14" s="68">
        <v>7.25</v>
      </c>
      <c r="H14" s="68">
        <v>0.13</v>
      </c>
      <c r="I14" s="68">
        <v>66.09</v>
      </c>
    </row>
    <row r="15" spans="1:257" ht="30.75" customHeight="1">
      <c r="A15" s="158"/>
      <c r="B15" s="10" t="s">
        <v>29</v>
      </c>
      <c r="C15" s="12" t="s">
        <v>108</v>
      </c>
      <c r="D15" s="29">
        <v>200</v>
      </c>
      <c r="E15" s="30">
        <v>45</v>
      </c>
      <c r="F15" s="30">
        <v>30.56</v>
      </c>
      <c r="G15" s="30">
        <v>17.559999999999999</v>
      </c>
      <c r="H15" s="30">
        <v>44.39</v>
      </c>
      <c r="I15" s="30">
        <v>460.92</v>
      </c>
    </row>
    <row r="16" spans="1:257">
      <c r="A16" s="158"/>
      <c r="B16" s="67" t="s">
        <v>31</v>
      </c>
      <c r="C16" s="70" t="s">
        <v>32</v>
      </c>
      <c r="D16" s="67">
        <v>200</v>
      </c>
      <c r="E16" s="68">
        <v>2.31</v>
      </c>
      <c r="F16" s="69"/>
      <c r="G16" s="69"/>
      <c r="H16" s="68">
        <v>11.09</v>
      </c>
      <c r="I16" s="68">
        <v>44.34</v>
      </c>
    </row>
    <row r="17" spans="1:257">
      <c r="A17" s="158"/>
      <c r="B17" s="68"/>
      <c r="C17" s="70" t="s">
        <v>22</v>
      </c>
      <c r="D17" s="67">
        <v>30</v>
      </c>
      <c r="E17" s="68">
        <v>1.67</v>
      </c>
      <c r="F17" s="68">
        <v>2.37</v>
      </c>
      <c r="G17" s="71">
        <v>0.3</v>
      </c>
      <c r="H17" s="68">
        <v>14.49</v>
      </c>
      <c r="I17" s="71">
        <v>70.5</v>
      </c>
    </row>
    <row r="18" spans="1:257">
      <c r="A18" s="158"/>
      <c r="B18" s="67" t="s">
        <v>23</v>
      </c>
      <c r="C18" s="70" t="s">
        <v>33</v>
      </c>
      <c r="D18" s="67">
        <v>150</v>
      </c>
      <c r="E18" s="68">
        <v>35.5</v>
      </c>
      <c r="F18" s="71">
        <v>2.25</v>
      </c>
      <c r="G18" s="71">
        <v>0.75</v>
      </c>
      <c r="H18" s="71">
        <v>31.5</v>
      </c>
      <c r="I18" s="67">
        <f>(F18+H18)*4+G18*9</f>
        <v>141.75</v>
      </c>
    </row>
    <row r="19" spans="1:257">
      <c r="A19" s="158"/>
      <c r="B19" s="159" t="s">
        <v>25</v>
      </c>
      <c r="C19" s="159"/>
      <c r="D19" s="74">
        <v>590</v>
      </c>
      <c r="E19" s="75">
        <f>SUM(E14:E18)</f>
        <v>91.23</v>
      </c>
      <c r="F19" s="75">
        <f>SUM(F14:F18)</f>
        <v>35.26</v>
      </c>
      <c r="G19" s="75">
        <f>SUM(G14:G18)</f>
        <v>25.86</v>
      </c>
      <c r="H19" s="75">
        <f>SUM(H14:H18)</f>
        <v>101.6</v>
      </c>
      <c r="I19" s="75">
        <f>SUM(I14:I18)</f>
        <v>783.6</v>
      </c>
    </row>
    <row r="20" spans="1:257">
      <c r="A20" s="161" t="s">
        <v>34</v>
      </c>
      <c r="B20" s="67" t="s">
        <v>35</v>
      </c>
      <c r="C20" s="70" t="s">
        <v>36</v>
      </c>
      <c r="D20" s="67">
        <v>15</v>
      </c>
      <c r="E20" s="68">
        <v>10.28</v>
      </c>
      <c r="F20" s="71">
        <v>3.9</v>
      </c>
      <c r="G20" s="68">
        <v>3.92</v>
      </c>
      <c r="H20" s="69"/>
      <c r="I20" s="71">
        <v>51.6</v>
      </c>
    </row>
    <row r="21" spans="1:257" ht="29.85" customHeight="1">
      <c r="A21" s="161"/>
      <c r="B21" s="68" t="s">
        <v>37</v>
      </c>
      <c r="C21" s="70" t="s">
        <v>109</v>
      </c>
      <c r="D21" s="67">
        <v>200</v>
      </c>
      <c r="E21" s="68">
        <v>15.11</v>
      </c>
      <c r="F21" s="68">
        <v>7.86</v>
      </c>
      <c r="G21" s="68">
        <v>11.08</v>
      </c>
      <c r="H21" s="68">
        <v>40.29</v>
      </c>
      <c r="I21" s="68">
        <v>292.52</v>
      </c>
    </row>
    <row r="22" spans="1:257">
      <c r="A22" s="161"/>
      <c r="B22" s="67" t="s">
        <v>39</v>
      </c>
      <c r="C22" s="70" t="s">
        <v>40</v>
      </c>
      <c r="D22" s="67">
        <v>200</v>
      </c>
      <c r="E22" s="68">
        <v>13.06</v>
      </c>
      <c r="F22" s="68">
        <v>3.99</v>
      </c>
      <c r="G22" s="68">
        <v>3.17</v>
      </c>
      <c r="H22" s="68">
        <v>16.34</v>
      </c>
      <c r="I22" s="68">
        <v>111.18</v>
      </c>
    </row>
    <row r="23" spans="1:257">
      <c r="A23" s="161"/>
      <c r="B23" s="68"/>
      <c r="C23" s="70" t="s">
        <v>22</v>
      </c>
      <c r="D23" s="67">
        <v>40</v>
      </c>
      <c r="E23" s="68">
        <v>2.23</v>
      </c>
      <c r="F23" s="68">
        <v>3.16</v>
      </c>
      <c r="G23" s="71">
        <v>0.4</v>
      </c>
      <c r="H23" s="68">
        <v>19.32</v>
      </c>
      <c r="I23" s="67">
        <v>94</v>
      </c>
    </row>
    <row r="24" spans="1:257">
      <c r="A24" s="161"/>
      <c r="B24" s="67" t="s">
        <v>23</v>
      </c>
      <c r="C24" s="70" t="s">
        <v>24</v>
      </c>
      <c r="D24" s="67">
        <v>100</v>
      </c>
      <c r="E24" s="68">
        <v>10.64</v>
      </c>
      <c r="F24" s="71">
        <v>0.4</v>
      </c>
      <c r="G24" s="71">
        <v>0.4</v>
      </c>
      <c r="H24" s="71">
        <v>9.8000000000000007</v>
      </c>
      <c r="I24" s="67">
        <v>47</v>
      </c>
    </row>
    <row r="25" spans="1:257">
      <c r="A25" s="161"/>
      <c r="B25" s="159" t="s">
        <v>25</v>
      </c>
      <c r="C25" s="159"/>
      <c r="D25" s="74">
        <f t="shared" ref="D25:I25" si="0">SUM(D20:D24)</f>
        <v>555</v>
      </c>
      <c r="E25" s="75">
        <f t="shared" si="0"/>
        <v>51.32</v>
      </c>
      <c r="F25" s="75">
        <f t="shared" si="0"/>
        <v>19.309999999999999</v>
      </c>
      <c r="G25" s="75">
        <f t="shared" si="0"/>
        <v>18.97</v>
      </c>
      <c r="H25" s="75">
        <f t="shared" si="0"/>
        <v>85.749999999999986</v>
      </c>
      <c r="I25" s="75">
        <f t="shared" si="0"/>
        <v>596.29999999999995</v>
      </c>
    </row>
    <row r="26" spans="1:257" s="73" customFormat="1" ht="33.6" customHeight="1">
      <c r="A26" s="160" t="s">
        <v>41</v>
      </c>
      <c r="B26" s="68" t="s">
        <v>42</v>
      </c>
      <c r="C26" s="70" t="s">
        <v>110</v>
      </c>
      <c r="D26" s="67">
        <v>130</v>
      </c>
      <c r="E26" s="68">
        <v>63.84</v>
      </c>
      <c r="F26" s="68">
        <v>11.89</v>
      </c>
      <c r="G26" s="68">
        <v>13.22</v>
      </c>
      <c r="H26" s="68">
        <v>14.31</v>
      </c>
      <c r="I26" s="68">
        <f>H26*4+G26*9+F26*4</f>
        <v>223.78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  <c r="IW26" s="72"/>
    </row>
    <row r="27" spans="1:257">
      <c r="A27" s="160"/>
      <c r="B27" s="76" t="s">
        <v>45</v>
      </c>
      <c r="C27" s="77" t="s">
        <v>46</v>
      </c>
      <c r="D27" s="78">
        <v>180</v>
      </c>
      <c r="E27" s="76">
        <v>9.56</v>
      </c>
      <c r="F27" s="76">
        <v>5.22</v>
      </c>
      <c r="G27" s="76">
        <v>7.58</v>
      </c>
      <c r="H27" s="76">
        <v>35.630000000000003</v>
      </c>
      <c r="I27" s="79">
        <v>277.92</v>
      </c>
      <c r="J27"/>
    </row>
    <row r="28" spans="1:257">
      <c r="A28" s="160"/>
      <c r="B28" s="67" t="s">
        <v>20</v>
      </c>
      <c r="C28" s="70" t="s">
        <v>21</v>
      </c>
      <c r="D28" s="67">
        <v>200</v>
      </c>
      <c r="E28" s="68">
        <v>4.03</v>
      </c>
      <c r="F28" s="68">
        <v>0.06</v>
      </c>
      <c r="G28" s="68">
        <v>0.01</v>
      </c>
      <c r="H28" s="68">
        <v>11.19</v>
      </c>
      <c r="I28" s="68">
        <v>46.28</v>
      </c>
    </row>
    <row r="29" spans="1:257">
      <c r="A29" s="160"/>
      <c r="B29" s="68"/>
      <c r="C29" s="70" t="s">
        <v>22</v>
      </c>
      <c r="D29" s="67">
        <v>30</v>
      </c>
      <c r="E29" s="68">
        <v>1.67</v>
      </c>
      <c r="F29" s="68">
        <v>2.37</v>
      </c>
      <c r="G29" s="71">
        <v>0.3</v>
      </c>
      <c r="H29" s="68">
        <v>14.49</v>
      </c>
      <c r="I29" s="71">
        <v>70.5</v>
      </c>
    </row>
    <row r="30" spans="1:257">
      <c r="A30" s="160"/>
      <c r="B30" s="67" t="s">
        <v>23</v>
      </c>
      <c r="C30" s="70" t="s">
        <v>47</v>
      </c>
      <c r="D30" s="67">
        <v>100</v>
      </c>
      <c r="E30" s="68">
        <v>33.299999999999997</v>
      </c>
      <c r="F30" s="71">
        <v>0.4</v>
      </c>
      <c r="G30" s="71">
        <v>0.3</v>
      </c>
      <c r="H30" s="71">
        <v>10.3</v>
      </c>
      <c r="I30" s="67">
        <v>47</v>
      </c>
    </row>
    <row r="31" spans="1:257">
      <c r="A31" s="160"/>
      <c r="B31" s="159" t="s">
        <v>25</v>
      </c>
      <c r="C31" s="159"/>
      <c r="D31" s="74">
        <v>660</v>
      </c>
      <c r="E31" s="75">
        <f>SUM(E26:E30)</f>
        <v>112.4</v>
      </c>
      <c r="F31" s="75">
        <f>SUM(F26:F30)</f>
        <v>19.939999999999998</v>
      </c>
      <c r="G31" s="75">
        <f>SUM(G26:G30)</f>
        <v>21.410000000000004</v>
      </c>
      <c r="H31" s="75">
        <f>SUM(H26:H30)</f>
        <v>85.92</v>
      </c>
      <c r="I31" s="75">
        <f>SUM(I26:I30)</f>
        <v>665.48</v>
      </c>
    </row>
    <row r="32" spans="1:257">
      <c r="A32" s="161" t="s">
        <v>48</v>
      </c>
      <c r="B32" s="67" t="s">
        <v>49</v>
      </c>
      <c r="C32" s="70" t="s">
        <v>50</v>
      </c>
      <c r="D32" s="67">
        <v>200</v>
      </c>
      <c r="E32" s="68">
        <v>73.099999999999994</v>
      </c>
      <c r="F32" s="68">
        <v>23.77</v>
      </c>
      <c r="G32" s="68">
        <v>24.18</v>
      </c>
      <c r="H32" s="68">
        <v>4.2</v>
      </c>
      <c r="I32" s="71">
        <v>331.07</v>
      </c>
    </row>
    <row r="33" spans="1:9">
      <c r="A33" s="161"/>
      <c r="B33" s="80" t="s">
        <v>51</v>
      </c>
      <c r="C33" s="81" t="s">
        <v>52</v>
      </c>
      <c r="D33" s="80">
        <v>40</v>
      </c>
      <c r="E33" s="82">
        <v>11.63</v>
      </c>
      <c r="F33" s="82">
        <v>1.24</v>
      </c>
      <c r="G33" s="82">
        <v>0.08</v>
      </c>
      <c r="H33" s="83">
        <v>2.6</v>
      </c>
      <c r="I33" s="80">
        <v>16</v>
      </c>
    </row>
    <row r="34" spans="1:9" ht="25.7" customHeight="1">
      <c r="A34" s="161"/>
      <c r="B34" s="67" t="s">
        <v>53</v>
      </c>
      <c r="C34" s="70" t="s">
        <v>54</v>
      </c>
      <c r="D34" s="67">
        <v>200</v>
      </c>
      <c r="E34" s="68">
        <v>10.67</v>
      </c>
      <c r="F34" s="68">
        <v>3.23</v>
      </c>
      <c r="G34" s="68">
        <v>2.5099999999999998</v>
      </c>
      <c r="H34" s="68">
        <v>20.67</v>
      </c>
      <c r="I34" s="68">
        <v>118.89</v>
      </c>
    </row>
    <row r="35" spans="1:9">
      <c r="A35" s="161"/>
      <c r="B35" s="68"/>
      <c r="C35" s="70" t="s">
        <v>22</v>
      </c>
      <c r="D35" s="67">
        <v>30</v>
      </c>
      <c r="E35" s="68">
        <v>1.67</v>
      </c>
      <c r="F35" s="68">
        <v>2.37</v>
      </c>
      <c r="G35" s="71">
        <v>0.3</v>
      </c>
      <c r="H35" s="68">
        <v>14.49</v>
      </c>
      <c r="I35" s="71">
        <v>70.5</v>
      </c>
    </row>
    <row r="36" spans="1:9">
      <c r="A36" s="161"/>
      <c r="B36" s="67" t="s">
        <v>23</v>
      </c>
      <c r="C36" s="70" t="s">
        <v>33</v>
      </c>
      <c r="D36" s="67">
        <v>150</v>
      </c>
      <c r="E36" s="68">
        <v>35.5</v>
      </c>
      <c r="F36" s="71">
        <v>2.25</v>
      </c>
      <c r="G36" s="71">
        <v>0.75</v>
      </c>
      <c r="H36" s="71">
        <v>31.5</v>
      </c>
      <c r="I36" s="67">
        <f>(F36+H36)*4+G36*9</f>
        <v>141.75</v>
      </c>
    </row>
    <row r="37" spans="1:9">
      <c r="A37" s="161"/>
      <c r="B37" s="159" t="s">
        <v>25</v>
      </c>
      <c r="C37" s="159"/>
      <c r="D37" s="74">
        <v>630</v>
      </c>
      <c r="E37" s="75">
        <f>SUM(E32:E36)</f>
        <v>132.57</v>
      </c>
      <c r="F37" s="75">
        <f>SUM(F32:F36)</f>
        <v>32.86</v>
      </c>
      <c r="G37" s="75">
        <f>SUM(G32:G36)</f>
        <v>27.819999999999997</v>
      </c>
      <c r="H37" s="75">
        <f>SUM(H32:H36)</f>
        <v>73.460000000000008</v>
      </c>
      <c r="I37" s="75">
        <f>SUM(I32:I36)</f>
        <v>678.21</v>
      </c>
    </row>
    <row r="38" spans="1:9">
      <c r="A38" s="158" t="s">
        <v>55</v>
      </c>
      <c r="B38" s="67" t="s">
        <v>27</v>
      </c>
      <c r="C38" s="70" t="s">
        <v>28</v>
      </c>
      <c r="D38" s="67">
        <v>10</v>
      </c>
      <c r="E38" s="68">
        <v>6.75</v>
      </c>
      <c r="F38" s="68">
        <v>0.08</v>
      </c>
      <c r="G38" s="68">
        <v>7.25</v>
      </c>
      <c r="H38" s="68">
        <v>0.13</v>
      </c>
      <c r="I38" s="68">
        <v>66.09</v>
      </c>
    </row>
    <row r="39" spans="1:9">
      <c r="A39" s="158"/>
      <c r="B39" s="68" t="s">
        <v>56</v>
      </c>
      <c r="C39" s="70" t="s">
        <v>57</v>
      </c>
      <c r="D39" s="67">
        <v>100</v>
      </c>
      <c r="E39" s="68">
        <v>49.65</v>
      </c>
      <c r="F39" s="68">
        <v>11.54</v>
      </c>
      <c r="G39" s="68">
        <v>9.86</v>
      </c>
      <c r="H39" s="68">
        <v>1.96</v>
      </c>
      <c r="I39" s="68">
        <v>142.80000000000001</v>
      </c>
    </row>
    <row r="40" spans="1:9">
      <c r="A40" s="158"/>
      <c r="B40" s="67" t="s">
        <v>18</v>
      </c>
      <c r="C40" s="70" t="s">
        <v>19</v>
      </c>
      <c r="D40" s="67">
        <v>180</v>
      </c>
      <c r="E40" s="68">
        <v>12.39</v>
      </c>
      <c r="F40" s="71">
        <v>7.92</v>
      </c>
      <c r="G40" s="68">
        <v>0.94</v>
      </c>
      <c r="H40" s="71">
        <v>47</v>
      </c>
      <c r="I40" s="71">
        <v>225.33</v>
      </c>
    </row>
    <row r="41" spans="1:9">
      <c r="A41" s="158"/>
      <c r="B41" s="67" t="s">
        <v>20</v>
      </c>
      <c r="C41" s="70" t="s">
        <v>21</v>
      </c>
      <c r="D41" s="67">
        <v>200</v>
      </c>
      <c r="E41" s="68">
        <v>4.03</v>
      </c>
      <c r="F41" s="68">
        <v>0.06</v>
      </c>
      <c r="G41" s="68">
        <v>0.01</v>
      </c>
      <c r="H41" s="68">
        <v>11.19</v>
      </c>
      <c r="I41" s="68">
        <v>46.28</v>
      </c>
    </row>
    <row r="42" spans="1:9">
      <c r="A42" s="158"/>
      <c r="B42" s="68"/>
      <c r="C42" s="70" t="s">
        <v>22</v>
      </c>
      <c r="D42" s="67">
        <v>30</v>
      </c>
      <c r="E42" s="68">
        <v>1.67</v>
      </c>
      <c r="F42" s="68">
        <v>2.37</v>
      </c>
      <c r="G42" s="71">
        <v>0.3</v>
      </c>
      <c r="H42" s="68">
        <v>14.49</v>
      </c>
      <c r="I42" s="71">
        <v>70.5</v>
      </c>
    </row>
    <row r="43" spans="1:9">
      <c r="A43" s="158"/>
      <c r="B43" s="67" t="s">
        <v>23</v>
      </c>
      <c r="C43" s="70" t="s">
        <v>24</v>
      </c>
      <c r="D43" s="67">
        <v>100</v>
      </c>
      <c r="E43" s="68">
        <v>10.64</v>
      </c>
      <c r="F43" s="71">
        <v>0.4</v>
      </c>
      <c r="G43" s="71">
        <v>0.4</v>
      </c>
      <c r="H43" s="71">
        <v>9.8000000000000007</v>
      </c>
      <c r="I43" s="67">
        <v>47</v>
      </c>
    </row>
    <row r="44" spans="1:9">
      <c r="A44" s="158"/>
      <c r="B44" s="159" t="s">
        <v>25</v>
      </c>
      <c r="C44" s="159"/>
      <c r="D44" s="74">
        <v>630</v>
      </c>
      <c r="E44" s="75">
        <f>SUM(E38:E43)</f>
        <v>85.13</v>
      </c>
      <c r="F44" s="75">
        <f>SUM(F38:F43)</f>
        <v>22.369999999999997</v>
      </c>
      <c r="G44" s="75">
        <f>SUM(G38:G43)</f>
        <v>18.760000000000002</v>
      </c>
      <c r="H44" s="75">
        <f>SUM(H38:H43)</f>
        <v>84.57</v>
      </c>
      <c r="I44" s="75">
        <f>SUM(I38:I43)</f>
        <v>598</v>
      </c>
    </row>
    <row r="45" spans="1:9">
      <c r="A45" s="158" t="s">
        <v>58</v>
      </c>
      <c r="B45" s="67">
        <v>356</v>
      </c>
      <c r="C45" s="70" t="s">
        <v>59</v>
      </c>
      <c r="D45" s="67">
        <v>100</v>
      </c>
      <c r="E45" s="68">
        <v>69.89</v>
      </c>
      <c r="F45" s="68">
        <v>19.2</v>
      </c>
      <c r="G45" s="71">
        <v>16.559999999999999</v>
      </c>
      <c r="H45" s="68">
        <v>0.27</v>
      </c>
      <c r="I45" s="71">
        <v>271.67</v>
      </c>
    </row>
    <row r="46" spans="1:9" s="57" customFormat="1" ht="28.9" customHeight="1">
      <c r="A46" s="158"/>
      <c r="B46" s="78" t="s">
        <v>60</v>
      </c>
      <c r="C46" s="77" t="s">
        <v>61</v>
      </c>
      <c r="D46" s="78">
        <v>180</v>
      </c>
      <c r="E46" s="76">
        <v>9.68</v>
      </c>
      <c r="F46" s="76">
        <v>4.16</v>
      </c>
      <c r="G46" s="76">
        <v>3.83</v>
      </c>
      <c r="H46" s="76">
        <v>37.93</v>
      </c>
      <c r="I46" s="76">
        <v>205.87</v>
      </c>
    </row>
    <row r="47" spans="1:9">
      <c r="A47" s="158"/>
      <c r="B47" s="67" t="s">
        <v>31</v>
      </c>
      <c r="C47" s="70" t="s">
        <v>32</v>
      </c>
      <c r="D47" s="67">
        <v>200</v>
      </c>
      <c r="E47" s="68">
        <v>2.31</v>
      </c>
      <c r="F47" s="69"/>
      <c r="G47" s="69"/>
      <c r="H47" s="68">
        <v>11.09</v>
      </c>
      <c r="I47" s="68">
        <v>44.34</v>
      </c>
    </row>
    <row r="48" spans="1:9">
      <c r="A48" s="158"/>
      <c r="B48" s="68"/>
      <c r="C48" s="70" t="s">
        <v>22</v>
      </c>
      <c r="D48" s="67">
        <v>30</v>
      </c>
      <c r="E48" s="68">
        <v>1.67</v>
      </c>
      <c r="F48" s="68">
        <v>2.37</v>
      </c>
      <c r="G48" s="71">
        <v>0.3</v>
      </c>
      <c r="H48" s="68">
        <v>14.49</v>
      </c>
      <c r="I48" s="71">
        <v>70.5</v>
      </c>
    </row>
    <row r="49" spans="1:9">
      <c r="A49" s="158"/>
      <c r="B49" s="67" t="s">
        <v>23</v>
      </c>
      <c r="C49" s="70" t="s">
        <v>47</v>
      </c>
      <c r="D49" s="67">
        <v>100</v>
      </c>
      <c r="E49" s="68">
        <v>33.299999999999997</v>
      </c>
      <c r="F49" s="71">
        <v>0.4</v>
      </c>
      <c r="G49" s="71">
        <v>0.3</v>
      </c>
      <c r="H49" s="71">
        <v>10.3</v>
      </c>
      <c r="I49" s="67">
        <v>47</v>
      </c>
    </row>
    <row r="50" spans="1:9">
      <c r="A50" s="158"/>
      <c r="B50" s="159" t="s">
        <v>25</v>
      </c>
      <c r="C50" s="159"/>
      <c r="D50" s="84">
        <v>620</v>
      </c>
      <c r="E50" s="85">
        <f>SUM(E45:E49)</f>
        <v>116.85</v>
      </c>
      <c r="F50" s="85">
        <f>SUM(F45:F49)</f>
        <v>26.13</v>
      </c>
      <c r="G50" s="85">
        <f>SUM(G45:G49)</f>
        <v>20.990000000000002</v>
      </c>
      <c r="H50" s="85">
        <f>SUM(H45:H49)</f>
        <v>74.080000000000013</v>
      </c>
      <c r="I50" s="85">
        <f>SUM(I45:I49)</f>
        <v>639.38</v>
      </c>
    </row>
    <row r="51" spans="1:9" ht="34.5" customHeight="1">
      <c r="A51" s="158" t="s">
        <v>62</v>
      </c>
      <c r="B51" s="68" t="s">
        <v>63</v>
      </c>
      <c r="C51" s="70" t="s">
        <v>64</v>
      </c>
      <c r="D51" s="67">
        <v>150</v>
      </c>
      <c r="E51" s="68">
        <v>9.7899999999999991</v>
      </c>
      <c r="F51" s="68">
        <v>3.69</v>
      </c>
      <c r="G51" s="68">
        <v>3.94</v>
      </c>
      <c r="H51" s="68">
        <v>23.29</v>
      </c>
      <c r="I51" s="68">
        <v>143.79</v>
      </c>
    </row>
    <row r="52" spans="1:9" ht="32.65" customHeight="1">
      <c r="A52" s="158"/>
      <c r="B52" s="67">
        <v>486</v>
      </c>
      <c r="C52" s="70" t="s">
        <v>65</v>
      </c>
      <c r="D52" s="67">
        <v>100</v>
      </c>
      <c r="E52" s="68">
        <v>20.27</v>
      </c>
      <c r="F52" s="68">
        <v>7.63</v>
      </c>
      <c r="G52" s="68">
        <v>8.16</v>
      </c>
      <c r="H52" s="68">
        <v>31.26</v>
      </c>
      <c r="I52" s="68">
        <v>232.42</v>
      </c>
    </row>
    <row r="53" spans="1:9" ht="19.5" customHeight="1">
      <c r="A53" s="158"/>
      <c r="B53" s="67" t="s">
        <v>39</v>
      </c>
      <c r="C53" s="70" t="s">
        <v>40</v>
      </c>
      <c r="D53" s="67">
        <v>200</v>
      </c>
      <c r="E53" s="68">
        <v>13.06</v>
      </c>
      <c r="F53" s="68">
        <v>3.99</v>
      </c>
      <c r="G53" s="68">
        <v>3.17</v>
      </c>
      <c r="H53" s="68">
        <v>16.34</v>
      </c>
      <c r="I53" s="68">
        <v>111.18</v>
      </c>
    </row>
    <row r="54" spans="1:9">
      <c r="A54" s="158"/>
      <c r="B54" s="67" t="s">
        <v>23</v>
      </c>
      <c r="C54" s="70" t="s">
        <v>33</v>
      </c>
      <c r="D54" s="67">
        <v>150</v>
      </c>
      <c r="E54" s="68">
        <v>35.5</v>
      </c>
      <c r="F54" s="71">
        <v>2.25</v>
      </c>
      <c r="G54" s="71">
        <v>0.75</v>
      </c>
      <c r="H54" s="71">
        <v>31.5</v>
      </c>
      <c r="I54" s="67">
        <f>(F54+H54)*4+G54*9</f>
        <v>141.75</v>
      </c>
    </row>
    <row r="55" spans="1:9">
      <c r="A55" s="158"/>
      <c r="B55" s="159" t="s">
        <v>25</v>
      </c>
      <c r="C55" s="159"/>
      <c r="D55" s="74">
        <v>600</v>
      </c>
      <c r="E55" s="75">
        <f>SUM(E51:E54)</f>
        <v>78.62</v>
      </c>
      <c r="F55" s="75">
        <f>SUM(F51:F54)</f>
        <v>17.560000000000002</v>
      </c>
      <c r="G55" s="75">
        <f>SUM(G51:G54)</f>
        <v>16.02</v>
      </c>
      <c r="H55" s="75">
        <f>SUM(H51:H54)</f>
        <v>102.39</v>
      </c>
      <c r="I55" s="75">
        <f>SUM(I51:I54)</f>
        <v>629.14</v>
      </c>
    </row>
    <row r="56" spans="1:9">
      <c r="A56" s="158" t="s">
        <v>66</v>
      </c>
      <c r="B56" s="67" t="s">
        <v>27</v>
      </c>
      <c r="C56" s="70" t="s">
        <v>28</v>
      </c>
      <c r="D56" s="67">
        <v>10</v>
      </c>
      <c r="E56" s="68">
        <v>6.75</v>
      </c>
      <c r="F56" s="68">
        <v>0.08</v>
      </c>
      <c r="G56" s="68">
        <v>7.25</v>
      </c>
      <c r="H56" s="68">
        <v>0.13</v>
      </c>
      <c r="I56" s="68">
        <v>66.09</v>
      </c>
    </row>
    <row r="57" spans="1:9" s="72" customFormat="1" ht="31.15" customHeight="1">
      <c r="A57" s="158"/>
      <c r="B57" s="10" t="s">
        <v>67</v>
      </c>
      <c r="C57" s="12" t="s">
        <v>111</v>
      </c>
      <c r="D57" s="29">
        <v>205</v>
      </c>
      <c r="E57" s="30">
        <v>37.840000000000003</v>
      </c>
      <c r="F57" s="30">
        <v>13.33</v>
      </c>
      <c r="G57" s="30">
        <v>12.96</v>
      </c>
      <c r="H57" s="30">
        <v>30.2</v>
      </c>
      <c r="I57" s="30">
        <v>290.76</v>
      </c>
    </row>
    <row r="58" spans="1:9">
      <c r="A58" s="158"/>
      <c r="B58" s="67" t="s">
        <v>20</v>
      </c>
      <c r="C58" s="70" t="s">
        <v>21</v>
      </c>
      <c r="D58" s="86">
        <v>200</v>
      </c>
      <c r="E58" s="87">
        <v>4.03</v>
      </c>
      <c r="F58" s="87">
        <v>0.06</v>
      </c>
      <c r="G58" s="87">
        <v>0.01</v>
      </c>
      <c r="H58" s="87">
        <v>11.19</v>
      </c>
      <c r="I58" s="87">
        <v>46.28</v>
      </c>
    </row>
    <row r="59" spans="1:9">
      <c r="A59" s="158"/>
      <c r="B59" s="68"/>
      <c r="C59" s="70" t="s">
        <v>22</v>
      </c>
      <c r="D59" s="67">
        <v>40</v>
      </c>
      <c r="E59" s="68">
        <v>2.21</v>
      </c>
      <c r="F59" s="68">
        <v>3.16</v>
      </c>
      <c r="G59" s="71">
        <v>0.4</v>
      </c>
      <c r="H59" s="68">
        <v>19.32</v>
      </c>
      <c r="I59" s="67">
        <v>94</v>
      </c>
    </row>
    <row r="60" spans="1:9">
      <c r="A60" s="158"/>
      <c r="B60" s="67" t="s">
        <v>23</v>
      </c>
      <c r="C60" s="70" t="s">
        <v>47</v>
      </c>
      <c r="D60" s="67">
        <v>100</v>
      </c>
      <c r="E60" s="68">
        <v>33.299999999999997</v>
      </c>
      <c r="F60" s="71">
        <v>0.4</v>
      </c>
      <c r="G60" s="71">
        <v>0.3</v>
      </c>
      <c r="H60" s="71">
        <v>10.3</v>
      </c>
      <c r="I60" s="67">
        <v>47</v>
      </c>
    </row>
    <row r="61" spans="1:9">
      <c r="A61" s="158"/>
      <c r="B61" s="159" t="s">
        <v>25</v>
      </c>
      <c r="C61" s="159"/>
      <c r="D61" s="84">
        <v>555</v>
      </c>
      <c r="E61" s="85">
        <f>SUM(E56:E60)</f>
        <v>84.13</v>
      </c>
      <c r="F61" s="85">
        <f>SUM(F56:F60)</f>
        <v>17.03</v>
      </c>
      <c r="G61" s="85">
        <f>SUM(G56:G60)</f>
        <v>20.92</v>
      </c>
      <c r="H61" s="85">
        <f>SUM(H56:H60)</f>
        <v>71.14</v>
      </c>
      <c r="I61" s="85">
        <f>SUM(I56:I60)</f>
        <v>544.13</v>
      </c>
    </row>
    <row r="62" spans="1:9" ht="32.65" customHeight="1">
      <c r="A62" s="158" t="s">
        <v>69</v>
      </c>
      <c r="B62" s="67" t="s">
        <v>70</v>
      </c>
      <c r="C62" s="70" t="s">
        <v>112</v>
      </c>
      <c r="D62" s="67">
        <v>105</v>
      </c>
      <c r="E62" s="68">
        <v>60.01</v>
      </c>
      <c r="F62" s="71">
        <v>14.1</v>
      </c>
      <c r="G62" s="68">
        <v>9.51</v>
      </c>
      <c r="H62" s="68">
        <v>12.13</v>
      </c>
      <c r="I62" s="68">
        <v>188.11</v>
      </c>
    </row>
    <row r="63" spans="1:9">
      <c r="A63" s="158"/>
      <c r="B63" s="67" t="s">
        <v>72</v>
      </c>
      <c r="C63" s="70" t="s">
        <v>73</v>
      </c>
      <c r="D63" s="67">
        <v>180</v>
      </c>
      <c r="E63" s="68">
        <v>14.49</v>
      </c>
      <c r="F63" s="68">
        <v>4.4000000000000004</v>
      </c>
      <c r="G63" s="68">
        <v>6.11</v>
      </c>
      <c r="H63" s="68">
        <v>34.880000000000003</v>
      </c>
      <c r="I63" s="68">
        <v>211.82</v>
      </c>
    </row>
    <row r="64" spans="1:9" ht="24.95" customHeight="1">
      <c r="A64" s="158"/>
      <c r="B64" s="67" t="s">
        <v>53</v>
      </c>
      <c r="C64" s="70" t="s">
        <v>54</v>
      </c>
      <c r="D64" s="67">
        <v>200</v>
      </c>
      <c r="E64" s="68">
        <v>10.67</v>
      </c>
      <c r="F64" s="68">
        <v>3.23</v>
      </c>
      <c r="G64" s="68">
        <v>2.5099999999999998</v>
      </c>
      <c r="H64" s="68">
        <v>20.67</v>
      </c>
      <c r="I64" s="68">
        <v>118.89</v>
      </c>
    </row>
    <row r="65" spans="1:10">
      <c r="A65" s="158"/>
      <c r="B65" s="68"/>
      <c r="C65" s="70" t="s">
        <v>22</v>
      </c>
      <c r="D65" s="67">
        <v>30</v>
      </c>
      <c r="E65" s="68">
        <v>1.67</v>
      </c>
      <c r="F65" s="68">
        <v>2.37</v>
      </c>
      <c r="G65" s="71">
        <v>0.3</v>
      </c>
      <c r="H65" s="68">
        <v>14.49</v>
      </c>
      <c r="I65" s="71">
        <v>70.5</v>
      </c>
    </row>
    <row r="66" spans="1:10">
      <c r="A66" s="158"/>
      <c r="B66" s="67" t="s">
        <v>23</v>
      </c>
      <c r="C66" s="70" t="s">
        <v>47</v>
      </c>
      <c r="D66" s="67">
        <v>100</v>
      </c>
      <c r="E66" s="68">
        <v>33.299999999999997</v>
      </c>
      <c r="F66" s="71">
        <v>0.4</v>
      </c>
      <c r="G66" s="71">
        <v>0.3</v>
      </c>
      <c r="H66" s="71">
        <v>10.3</v>
      </c>
      <c r="I66" s="67">
        <v>47</v>
      </c>
    </row>
    <row r="67" spans="1:10">
      <c r="A67" s="158"/>
      <c r="B67" s="159" t="s">
        <v>25</v>
      </c>
      <c r="C67" s="159"/>
      <c r="D67" s="74">
        <f t="shared" ref="D67:I67" si="1">SUM(D62:D66)</f>
        <v>615</v>
      </c>
      <c r="E67" s="75">
        <f t="shared" si="1"/>
        <v>120.14</v>
      </c>
      <c r="F67" s="75">
        <f t="shared" si="1"/>
        <v>24.5</v>
      </c>
      <c r="G67" s="75">
        <f t="shared" si="1"/>
        <v>18.730000000000004</v>
      </c>
      <c r="H67" s="75">
        <f t="shared" si="1"/>
        <v>92.47</v>
      </c>
      <c r="I67" s="75">
        <f t="shared" si="1"/>
        <v>636.32000000000005</v>
      </c>
    </row>
    <row r="68" spans="1:10">
      <c r="A68" s="64"/>
      <c r="B68" s="67" t="s">
        <v>74</v>
      </c>
      <c r="C68" s="70" t="s">
        <v>75</v>
      </c>
      <c r="D68" s="67">
        <v>20</v>
      </c>
      <c r="E68" s="68">
        <v>8.91</v>
      </c>
      <c r="F68" s="68">
        <v>2.59</v>
      </c>
      <c r="G68" s="68">
        <v>4.3600000000000003</v>
      </c>
      <c r="H68" s="68">
        <v>0.39</v>
      </c>
      <c r="I68" s="71">
        <v>51.2</v>
      </c>
    </row>
    <row r="69" spans="1:10" ht="31.7" customHeight="1">
      <c r="A69" s="158" t="s">
        <v>76</v>
      </c>
      <c r="B69" s="88" t="s">
        <v>37</v>
      </c>
      <c r="C69" s="89" t="s">
        <v>77</v>
      </c>
      <c r="D69" s="90">
        <v>150</v>
      </c>
      <c r="E69" s="91">
        <v>12.38</v>
      </c>
      <c r="F69" s="92">
        <v>9.4</v>
      </c>
      <c r="G69" s="92">
        <v>11.58</v>
      </c>
      <c r="H69" s="92">
        <v>42.3</v>
      </c>
      <c r="I69" s="91">
        <f>(F69+H69)*4+G69*9</f>
        <v>311.02</v>
      </c>
      <c r="J69"/>
    </row>
    <row r="70" spans="1:10">
      <c r="A70" s="158"/>
      <c r="B70" s="67" t="s">
        <v>39</v>
      </c>
      <c r="C70" s="70" t="s">
        <v>40</v>
      </c>
      <c r="D70" s="67">
        <v>200</v>
      </c>
      <c r="E70" s="68">
        <v>13.06</v>
      </c>
      <c r="F70" s="68">
        <v>4.91</v>
      </c>
      <c r="G70" s="68">
        <v>3.17</v>
      </c>
      <c r="H70" s="68">
        <v>16.34</v>
      </c>
      <c r="I70" s="68">
        <v>111.18</v>
      </c>
    </row>
    <row r="71" spans="1:10">
      <c r="A71" s="158"/>
      <c r="B71" s="68"/>
      <c r="C71" s="70" t="s">
        <v>22</v>
      </c>
      <c r="D71" s="67">
        <v>30</v>
      </c>
      <c r="E71" s="68">
        <v>1.67</v>
      </c>
      <c r="F71" s="68">
        <v>2.37</v>
      </c>
      <c r="G71" s="71">
        <v>0.3</v>
      </c>
      <c r="H71" s="68">
        <v>14.49</v>
      </c>
      <c r="I71" s="71">
        <v>70.5</v>
      </c>
    </row>
    <row r="72" spans="1:10">
      <c r="A72" s="158"/>
      <c r="B72" s="67" t="s">
        <v>23</v>
      </c>
      <c r="C72" s="70" t="s">
        <v>33</v>
      </c>
      <c r="D72" s="67">
        <v>150</v>
      </c>
      <c r="E72" s="68">
        <v>35.5</v>
      </c>
      <c r="F72" s="71">
        <v>2.25</v>
      </c>
      <c r="G72" s="71">
        <v>0.75</v>
      </c>
      <c r="H72" s="71">
        <v>31.5</v>
      </c>
      <c r="I72" s="67">
        <f>(F72+H72)*4+G72*9</f>
        <v>141.75</v>
      </c>
    </row>
    <row r="73" spans="1:10">
      <c r="A73" s="158"/>
      <c r="B73" s="159" t="s">
        <v>25</v>
      </c>
      <c r="C73" s="159"/>
      <c r="D73" s="74">
        <v>560</v>
      </c>
      <c r="E73" s="75">
        <f>SUM(E68:E72)</f>
        <v>71.52000000000001</v>
      </c>
      <c r="F73" s="75">
        <f>SUM(F68:F72)</f>
        <v>21.52</v>
      </c>
      <c r="G73" s="75">
        <f>SUM(G68:G72)</f>
        <v>20.16</v>
      </c>
      <c r="H73" s="75">
        <f>SUM(H68:H72)</f>
        <v>105.02</v>
      </c>
      <c r="I73" s="75">
        <f>SUM(I68:I72)</f>
        <v>685.65</v>
      </c>
    </row>
    <row r="74" spans="1:10">
      <c r="A74" s="158" t="s">
        <v>78</v>
      </c>
      <c r="B74" s="76" t="s">
        <v>29</v>
      </c>
      <c r="C74" s="77" t="s">
        <v>79</v>
      </c>
      <c r="D74" s="67">
        <v>75</v>
      </c>
      <c r="E74" s="68">
        <v>17.190000000000001</v>
      </c>
      <c r="F74" s="68">
        <v>8.26</v>
      </c>
      <c r="G74" s="68">
        <v>7.24</v>
      </c>
      <c r="H74" s="68">
        <v>27.2</v>
      </c>
      <c r="I74" s="71">
        <f>H74*4+G74*9+F74*4</f>
        <v>206.99999999999997</v>
      </c>
    </row>
    <row r="75" spans="1:10" ht="31.5">
      <c r="A75" s="158"/>
      <c r="B75" s="68" t="s">
        <v>16</v>
      </c>
      <c r="C75" s="12" t="s">
        <v>113</v>
      </c>
      <c r="D75" s="67">
        <v>105</v>
      </c>
      <c r="E75" s="68">
        <v>41.89</v>
      </c>
      <c r="F75" s="71">
        <v>24</v>
      </c>
      <c r="G75" s="71">
        <v>15.77</v>
      </c>
      <c r="H75" s="69">
        <v>7.0000000000000007E-2</v>
      </c>
      <c r="I75" s="68">
        <v>233.33</v>
      </c>
    </row>
    <row r="76" spans="1:10">
      <c r="A76" s="158"/>
      <c r="B76" s="67" t="s">
        <v>18</v>
      </c>
      <c r="C76" s="12" t="s">
        <v>19</v>
      </c>
      <c r="D76" s="67">
        <v>180</v>
      </c>
      <c r="E76" s="68">
        <v>12.39</v>
      </c>
      <c r="F76" s="71">
        <v>7.92</v>
      </c>
      <c r="G76" s="68">
        <v>0.94</v>
      </c>
      <c r="H76" s="71">
        <v>47</v>
      </c>
      <c r="I76" s="71">
        <v>225.33</v>
      </c>
    </row>
    <row r="77" spans="1:10">
      <c r="A77" s="158"/>
      <c r="B77" s="67" t="s">
        <v>31</v>
      </c>
      <c r="C77" s="70" t="s">
        <v>32</v>
      </c>
      <c r="D77" s="67">
        <v>200</v>
      </c>
      <c r="E77" s="68">
        <v>2.31</v>
      </c>
      <c r="F77" s="69"/>
      <c r="G77" s="69"/>
      <c r="H77" s="68">
        <v>11.09</v>
      </c>
      <c r="I77" s="68">
        <v>44.34</v>
      </c>
    </row>
    <row r="78" spans="1:10">
      <c r="A78" s="158"/>
      <c r="B78" s="68"/>
      <c r="C78" s="70" t="s">
        <v>22</v>
      </c>
      <c r="D78" s="67">
        <v>30</v>
      </c>
      <c r="E78" s="68">
        <v>1.67</v>
      </c>
      <c r="F78" s="68">
        <v>2.37</v>
      </c>
      <c r="G78" s="71">
        <v>0.3</v>
      </c>
      <c r="H78" s="68">
        <v>14.49</v>
      </c>
      <c r="I78" s="71">
        <v>70.5</v>
      </c>
    </row>
    <row r="79" spans="1:10">
      <c r="A79" s="158"/>
      <c r="B79" s="159" t="s">
        <v>25</v>
      </c>
      <c r="C79" s="159"/>
      <c r="D79" s="74">
        <v>560</v>
      </c>
      <c r="E79" s="75">
        <f>SUM(E74:E78)</f>
        <v>75.45</v>
      </c>
      <c r="F79" s="75">
        <f>SUM(F74:F78)</f>
        <v>42.55</v>
      </c>
      <c r="G79" s="75">
        <f>SUM(G74:G78)</f>
        <v>24.25</v>
      </c>
      <c r="H79" s="75">
        <f>SUM(H74:H78)</f>
        <v>99.85</v>
      </c>
      <c r="I79" s="75">
        <f>SUM(I74:I78)</f>
        <v>780.5</v>
      </c>
    </row>
    <row r="80" spans="1:10">
      <c r="A80" s="64"/>
      <c r="B80" s="67" t="s">
        <v>27</v>
      </c>
      <c r="C80" s="70" t="s">
        <v>28</v>
      </c>
      <c r="D80" s="67">
        <v>10</v>
      </c>
      <c r="E80" s="68">
        <v>6.75</v>
      </c>
      <c r="F80" s="68">
        <v>0.08</v>
      </c>
      <c r="G80" s="68">
        <v>7.25</v>
      </c>
      <c r="H80" s="68">
        <v>0.13</v>
      </c>
      <c r="I80" s="68">
        <v>66.09</v>
      </c>
    </row>
    <row r="81" spans="1:257">
      <c r="A81" s="158" t="s">
        <v>80</v>
      </c>
      <c r="B81" s="67" t="s">
        <v>35</v>
      </c>
      <c r="C81" s="70" t="s">
        <v>36</v>
      </c>
      <c r="D81" s="67">
        <v>15</v>
      </c>
      <c r="E81" s="68">
        <v>10.28</v>
      </c>
      <c r="F81" s="71">
        <v>3.9</v>
      </c>
      <c r="G81" s="68">
        <v>3.92</v>
      </c>
      <c r="H81" s="69"/>
      <c r="I81" s="71">
        <v>51.6</v>
      </c>
    </row>
    <row r="82" spans="1:257" s="93" customFormat="1" ht="28.35" customHeight="1">
      <c r="A82" s="158"/>
      <c r="B82" s="76" t="s">
        <v>81</v>
      </c>
      <c r="C82" s="77" t="s">
        <v>82</v>
      </c>
      <c r="D82" s="78">
        <v>200</v>
      </c>
      <c r="E82" s="76">
        <v>26.61</v>
      </c>
      <c r="F82" s="76">
        <v>4.87</v>
      </c>
      <c r="G82" s="76">
        <v>6.24</v>
      </c>
      <c r="H82" s="76">
        <v>35.85</v>
      </c>
      <c r="I82" s="76">
        <v>219.51</v>
      </c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  <c r="IW82" s="57"/>
    </row>
    <row r="83" spans="1:257">
      <c r="A83" s="158"/>
      <c r="B83" s="67" t="s">
        <v>39</v>
      </c>
      <c r="C83" s="70" t="s">
        <v>40</v>
      </c>
      <c r="D83" s="67">
        <v>200</v>
      </c>
      <c r="E83" s="68">
        <v>13.06</v>
      </c>
      <c r="F83" s="68">
        <v>4.91</v>
      </c>
      <c r="G83" s="68">
        <v>3.17</v>
      </c>
      <c r="H83" s="68">
        <v>16.34</v>
      </c>
      <c r="I83" s="68">
        <v>111.18</v>
      </c>
    </row>
    <row r="84" spans="1:257">
      <c r="A84" s="158"/>
      <c r="B84" s="68"/>
      <c r="C84" s="70" t="s">
        <v>22</v>
      </c>
      <c r="D84" s="67">
        <v>30</v>
      </c>
      <c r="E84" s="68">
        <v>1.67</v>
      </c>
      <c r="F84" s="68">
        <v>2.37</v>
      </c>
      <c r="G84" s="71">
        <v>0.3</v>
      </c>
      <c r="H84" s="68">
        <v>14.49</v>
      </c>
      <c r="I84" s="71">
        <v>70.5</v>
      </c>
    </row>
    <row r="85" spans="1:257">
      <c r="A85" s="64"/>
      <c r="B85" s="67" t="s">
        <v>23</v>
      </c>
      <c r="C85" s="70" t="s">
        <v>47</v>
      </c>
      <c r="D85" s="67">
        <v>100</v>
      </c>
      <c r="E85" s="68">
        <v>33.299999999999997</v>
      </c>
      <c r="F85" s="71">
        <v>0.4</v>
      </c>
      <c r="G85" s="71">
        <v>0.3</v>
      </c>
      <c r="H85" s="71">
        <v>10.3</v>
      </c>
      <c r="I85" s="67">
        <v>47</v>
      </c>
    </row>
    <row r="86" spans="1:257">
      <c r="A86" s="64"/>
      <c r="B86" s="159" t="s">
        <v>25</v>
      </c>
      <c r="C86" s="159"/>
      <c r="D86" s="74">
        <v>565</v>
      </c>
      <c r="E86" s="75">
        <f>SUM(E80:E85)</f>
        <v>91.67</v>
      </c>
      <c r="F86" s="75">
        <f>SUM(F80:F85)</f>
        <v>16.529999999999998</v>
      </c>
      <c r="G86" s="75">
        <f>SUM(G80:G85)</f>
        <v>21.18</v>
      </c>
      <c r="H86" s="75">
        <f>SUM(H80:H85)</f>
        <v>77.11</v>
      </c>
      <c r="I86" s="75">
        <f>SUM(I80:I85)</f>
        <v>565.88</v>
      </c>
    </row>
    <row r="87" spans="1:257" ht="31.5">
      <c r="A87" s="158" t="s">
        <v>83</v>
      </c>
      <c r="B87" s="94" t="s">
        <v>84</v>
      </c>
      <c r="C87" s="12" t="s">
        <v>114</v>
      </c>
      <c r="D87" s="94">
        <v>105</v>
      </c>
      <c r="E87" s="95">
        <v>58.604999999999997</v>
      </c>
      <c r="F87" s="95">
        <v>14.71</v>
      </c>
      <c r="G87" s="95">
        <v>12.06</v>
      </c>
      <c r="H87" s="96">
        <v>14</v>
      </c>
      <c r="I87" s="95">
        <v>223.65</v>
      </c>
    </row>
    <row r="88" spans="1:257">
      <c r="A88" s="158"/>
      <c r="B88" s="38" t="s">
        <v>37</v>
      </c>
      <c r="C88" s="18" t="s">
        <v>86</v>
      </c>
      <c r="D88" s="19">
        <v>180</v>
      </c>
      <c r="E88" s="17">
        <v>6.3</v>
      </c>
      <c r="F88" s="17">
        <v>4.1399999999999997</v>
      </c>
      <c r="G88" s="17">
        <v>5.0199999999999996</v>
      </c>
      <c r="H88" s="17">
        <v>22.75</v>
      </c>
      <c r="I88" s="17">
        <v>152.74</v>
      </c>
      <c r="J88"/>
    </row>
    <row r="89" spans="1:257">
      <c r="A89" s="158"/>
      <c r="B89" s="67" t="s">
        <v>20</v>
      </c>
      <c r="C89" s="70" t="s">
        <v>21</v>
      </c>
      <c r="D89" s="67">
        <v>200</v>
      </c>
      <c r="E89" s="68">
        <v>4.03</v>
      </c>
      <c r="F89" s="68">
        <v>0.06</v>
      </c>
      <c r="G89" s="68">
        <v>0.01</v>
      </c>
      <c r="H89" s="68">
        <v>11.19</v>
      </c>
      <c r="I89" s="68">
        <v>46.28</v>
      </c>
    </row>
    <row r="90" spans="1:257">
      <c r="A90" s="158"/>
      <c r="B90" s="68"/>
      <c r="C90" s="70" t="s">
        <v>22</v>
      </c>
      <c r="D90" s="67">
        <v>30</v>
      </c>
      <c r="E90" s="68">
        <v>1.67</v>
      </c>
      <c r="F90" s="68">
        <v>2.37</v>
      </c>
      <c r="G90" s="71">
        <v>0.3</v>
      </c>
      <c r="H90" s="68">
        <v>14.49</v>
      </c>
      <c r="I90" s="71">
        <v>70.5</v>
      </c>
    </row>
    <row r="91" spans="1:257">
      <c r="A91" s="158"/>
      <c r="B91" s="67" t="s">
        <v>23</v>
      </c>
      <c r="C91" s="70" t="s">
        <v>47</v>
      </c>
      <c r="D91" s="67">
        <v>100</v>
      </c>
      <c r="E91" s="68">
        <v>33.299999999999997</v>
      </c>
      <c r="F91" s="71">
        <v>0.4</v>
      </c>
      <c r="G91" s="71">
        <v>0.3</v>
      </c>
      <c r="H91" s="71">
        <v>10.3</v>
      </c>
      <c r="I91" s="67">
        <v>47</v>
      </c>
    </row>
    <row r="92" spans="1:257">
      <c r="A92" s="64"/>
      <c r="B92" s="159" t="s">
        <v>25</v>
      </c>
      <c r="C92" s="159"/>
      <c r="D92" s="74">
        <f t="shared" ref="D92:I92" si="2">SUM(D87:D91)</f>
        <v>615</v>
      </c>
      <c r="E92" s="75">
        <f t="shared" si="2"/>
        <v>103.905</v>
      </c>
      <c r="F92" s="75">
        <f t="shared" si="2"/>
        <v>21.68</v>
      </c>
      <c r="G92" s="75">
        <f t="shared" si="2"/>
        <v>17.690000000000001</v>
      </c>
      <c r="H92" s="75">
        <f t="shared" si="2"/>
        <v>72.73</v>
      </c>
      <c r="I92" s="75">
        <f t="shared" si="2"/>
        <v>540.16999999999996</v>
      </c>
    </row>
    <row r="93" spans="1:257">
      <c r="A93" s="64"/>
      <c r="B93" s="67" t="s">
        <v>27</v>
      </c>
      <c r="C93" s="70" t="s">
        <v>28</v>
      </c>
      <c r="D93" s="67">
        <v>10</v>
      </c>
      <c r="E93" s="68">
        <v>6.75</v>
      </c>
      <c r="F93" s="68">
        <v>0.08</v>
      </c>
      <c r="G93" s="68">
        <v>7.25</v>
      </c>
      <c r="H93" s="68">
        <v>0.13</v>
      </c>
      <c r="I93" s="68">
        <v>66.09</v>
      </c>
    </row>
    <row r="94" spans="1:257">
      <c r="A94" s="158" t="s">
        <v>87</v>
      </c>
      <c r="B94" s="67" t="s">
        <v>49</v>
      </c>
      <c r="C94" s="70" t="s">
        <v>88</v>
      </c>
      <c r="D94" s="67">
        <v>150</v>
      </c>
      <c r="E94" s="68">
        <v>39.700000000000003</v>
      </c>
      <c r="F94" s="68">
        <v>6.22</v>
      </c>
      <c r="G94" s="68">
        <v>5.99</v>
      </c>
      <c r="H94" s="68">
        <v>3.49</v>
      </c>
      <c r="I94" s="71">
        <v>87.909000000000006</v>
      </c>
    </row>
    <row r="95" spans="1:257" ht="30.4" customHeight="1">
      <c r="A95" s="158"/>
      <c r="B95" s="67" t="s">
        <v>53</v>
      </c>
      <c r="C95" s="70" t="s">
        <v>54</v>
      </c>
      <c r="D95" s="67">
        <v>200</v>
      </c>
      <c r="E95" s="68">
        <v>10.67</v>
      </c>
      <c r="F95" s="68">
        <v>3.23</v>
      </c>
      <c r="G95" s="68">
        <v>2.5099999999999998</v>
      </c>
      <c r="H95" s="68">
        <v>20.67</v>
      </c>
      <c r="I95" s="68">
        <v>118.89</v>
      </c>
    </row>
    <row r="96" spans="1:257">
      <c r="A96" s="158"/>
      <c r="B96" s="68"/>
      <c r="C96" s="70" t="s">
        <v>22</v>
      </c>
      <c r="D96" s="67">
        <v>30</v>
      </c>
      <c r="E96" s="68">
        <v>1.67</v>
      </c>
      <c r="F96" s="68">
        <v>2.37</v>
      </c>
      <c r="G96" s="71">
        <v>0.3</v>
      </c>
      <c r="H96" s="68">
        <v>14.49</v>
      </c>
      <c r="I96" s="71">
        <v>70.5</v>
      </c>
    </row>
    <row r="97" spans="1:9">
      <c r="A97" s="158"/>
      <c r="B97" s="67" t="s">
        <v>23</v>
      </c>
      <c r="C97" s="70" t="s">
        <v>33</v>
      </c>
      <c r="D97" s="67">
        <v>150</v>
      </c>
      <c r="E97" s="68">
        <v>35.5</v>
      </c>
      <c r="F97" s="71">
        <v>2.25</v>
      </c>
      <c r="G97" s="71">
        <v>0.75</v>
      </c>
      <c r="H97" s="71">
        <v>31.5</v>
      </c>
      <c r="I97" s="67">
        <f>(F97+H97)*4+G97*9</f>
        <v>141.75</v>
      </c>
    </row>
    <row r="98" spans="1:9">
      <c r="A98" s="158"/>
      <c r="B98" s="159" t="s">
        <v>25</v>
      </c>
      <c r="C98" s="159"/>
      <c r="D98" s="74">
        <f t="shared" ref="D98:I98" si="3">SUM(D93:D97)</f>
        <v>540</v>
      </c>
      <c r="E98" s="75">
        <f t="shared" si="3"/>
        <v>94.29</v>
      </c>
      <c r="F98" s="75">
        <f t="shared" si="3"/>
        <v>14.149999999999999</v>
      </c>
      <c r="G98" s="75">
        <f t="shared" si="3"/>
        <v>16.8</v>
      </c>
      <c r="H98" s="75">
        <f t="shared" si="3"/>
        <v>70.28</v>
      </c>
      <c r="I98" s="75">
        <f t="shared" si="3"/>
        <v>485.13900000000001</v>
      </c>
    </row>
    <row r="99" spans="1:9">
      <c r="A99" s="158" t="s">
        <v>89</v>
      </c>
      <c r="B99" s="67" t="s">
        <v>35</v>
      </c>
      <c r="C99" s="70" t="s">
        <v>36</v>
      </c>
      <c r="D99" s="67">
        <v>15</v>
      </c>
      <c r="E99" s="68">
        <v>10.28</v>
      </c>
      <c r="F99" s="71">
        <v>3.9</v>
      </c>
      <c r="G99" s="68">
        <v>3.92</v>
      </c>
      <c r="H99" s="69"/>
      <c r="I99" s="71">
        <v>51.6</v>
      </c>
    </row>
    <row r="100" spans="1:9">
      <c r="A100" s="158"/>
      <c r="B100" s="67"/>
      <c r="C100" s="70" t="s">
        <v>90</v>
      </c>
      <c r="D100" s="67">
        <v>250</v>
      </c>
      <c r="E100" s="68">
        <v>50.05</v>
      </c>
      <c r="F100" s="68">
        <v>13.04</v>
      </c>
      <c r="G100" s="68">
        <v>10.56</v>
      </c>
      <c r="H100" s="68">
        <v>31.65</v>
      </c>
      <c r="I100" s="68">
        <v>230.79</v>
      </c>
    </row>
    <row r="101" spans="1:9">
      <c r="A101" s="158"/>
      <c r="B101" s="67" t="s">
        <v>31</v>
      </c>
      <c r="C101" s="70" t="s">
        <v>32</v>
      </c>
      <c r="D101" s="67">
        <v>200</v>
      </c>
      <c r="E101" s="68">
        <v>2.31</v>
      </c>
      <c r="F101" s="69"/>
      <c r="G101" s="69"/>
      <c r="H101" s="68">
        <v>11.09</v>
      </c>
      <c r="I101" s="68">
        <v>44.34</v>
      </c>
    </row>
    <row r="102" spans="1:9">
      <c r="A102" s="158"/>
      <c r="B102" s="68"/>
      <c r="C102" s="70" t="s">
        <v>22</v>
      </c>
      <c r="D102" s="67">
        <v>30</v>
      </c>
      <c r="E102" s="68">
        <v>1.67</v>
      </c>
      <c r="F102" s="68">
        <v>2.37</v>
      </c>
      <c r="G102" s="71">
        <v>0.3</v>
      </c>
      <c r="H102" s="68">
        <v>14.49</v>
      </c>
      <c r="I102" s="71">
        <v>70.5</v>
      </c>
    </row>
    <row r="103" spans="1:9">
      <c r="A103" s="158"/>
      <c r="B103" s="67" t="s">
        <v>23</v>
      </c>
      <c r="C103" s="70" t="s">
        <v>24</v>
      </c>
      <c r="D103" s="67">
        <v>100</v>
      </c>
      <c r="E103" s="68">
        <v>10.64</v>
      </c>
      <c r="F103" s="71">
        <v>0.4</v>
      </c>
      <c r="G103" s="71">
        <v>0.4</v>
      </c>
      <c r="H103" s="71">
        <v>9.8000000000000007</v>
      </c>
      <c r="I103" s="67">
        <v>47</v>
      </c>
    </row>
    <row r="104" spans="1:9">
      <c r="A104" s="158"/>
      <c r="B104" s="159" t="s">
        <v>25</v>
      </c>
      <c r="C104" s="159"/>
      <c r="D104" s="74">
        <f t="shared" ref="D104:I104" si="4">SUM(D99:D103)</f>
        <v>595</v>
      </c>
      <c r="E104" s="75">
        <f t="shared" si="4"/>
        <v>74.95</v>
      </c>
      <c r="F104" s="75">
        <f t="shared" si="4"/>
        <v>19.709999999999997</v>
      </c>
      <c r="G104" s="75">
        <f t="shared" si="4"/>
        <v>15.180000000000001</v>
      </c>
      <c r="H104" s="75">
        <f t="shared" si="4"/>
        <v>67.03</v>
      </c>
      <c r="I104" s="75">
        <f t="shared" si="4"/>
        <v>444.23</v>
      </c>
    </row>
    <row r="105" spans="1:9">
      <c r="A105" s="158" t="s">
        <v>91</v>
      </c>
      <c r="B105" s="67" t="s">
        <v>27</v>
      </c>
      <c r="C105" s="70" t="s">
        <v>28</v>
      </c>
      <c r="D105" s="80">
        <v>10</v>
      </c>
      <c r="E105" s="82">
        <v>6.75</v>
      </c>
      <c r="F105" s="82">
        <v>0.08</v>
      </c>
      <c r="G105" s="82">
        <v>7.25</v>
      </c>
      <c r="H105" s="82">
        <v>0.13</v>
      </c>
      <c r="I105" s="82">
        <v>66.09</v>
      </c>
    </row>
    <row r="106" spans="1:9" s="72" customFormat="1" ht="31.7" customHeight="1">
      <c r="A106" s="158"/>
      <c r="B106" s="67" t="s">
        <v>92</v>
      </c>
      <c r="C106" s="70" t="s">
        <v>115</v>
      </c>
      <c r="D106" s="86">
        <v>180</v>
      </c>
      <c r="E106" s="87">
        <v>87.47</v>
      </c>
      <c r="F106" s="87">
        <v>25.78</v>
      </c>
      <c r="G106" s="87">
        <v>14.82</v>
      </c>
      <c r="H106" s="87">
        <v>37.450000000000003</v>
      </c>
      <c r="I106" s="87">
        <v>388.9</v>
      </c>
    </row>
    <row r="107" spans="1:9">
      <c r="A107" s="158"/>
      <c r="B107" s="67" t="s">
        <v>20</v>
      </c>
      <c r="C107" s="70" t="s">
        <v>21</v>
      </c>
      <c r="D107" s="80">
        <v>200</v>
      </c>
      <c r="E107" s="82">
        <v>4.03</v>
      </c>
      <c r="F107" s="82">
        <v>0.06</v>
      </c>
      <c r="G107" s="82">
        <v>0.01</v>
      </c>
      <c r="H107" s="82">
        <v>11.19</v>
      </c>
      <c r="I107" s="82">
        <v>46.28</v>
      </c>
    </row>
    <row r="108" spans="1:9">
      <c r="A108" s="158"/>
      <c r="B108" s="68"/>
      <c r="C108" s="70" t="s">
        <v>22</v>
      </c>
      <c r="D108" s="67">
        <v>30</v>
      </c>
      <c r="E108" s="68">
        <v>1.67</v>
      </c>
      <c r="F108" s="68">
        <v>2.37</v>
      </c>
      <c r="G108" s="71">
        <v>0.3</v>
      </c>
      <c r="H108" s="68">
        <v>14.49</v>
      </c>
      <c r="I108" s="71">
        <v>70.5</v>
      </c>
    </row>
    <row r="109" spans="1:9">
      <c r="A109" s="158"/>
      <c r="B109" s="67" t="s">
        <v>23</v>
      </c>
      <c r="C109" s="70" t="s">
        <v>47</v>
      </c>
      <c r="D109" s="80">
        <v>100</v>
      </c>
      <c r="E109" s="82">
        <v>33.299999999999997</v>
      </c>
      <c r="F109" s="83">
        <v>0.4</v>
      </c>
      <c r="G109" s="83">
        <v>0.3</v>
      </c>
      <c r="H109" s="83">
        <v>10.3</v>
      </c>
      <c r="I109" s="80">
        <v>47</v>
      </c>
    </row>
    <row r="110" spans="1:9">
      <c r="A110" s="158"/>
      <c r="B110" s="159" t="s">
        <v>25</v>
      </c>
      <c r="C110" s="159"/>
      <c r="D110" s="97">
        <v>530</v>
      </c>
      <c r="E110" s="98">
        <f>SUM(E105:E109)</f>
        <v>133.22</v>
      </c>
      <c r="F110" s="99">
        <f>SUM(F105:F109)</f>
        <v>28.689999999999998</v>
      </c>
      <c r="G110" s="99">
        <f>SUM(G105:G109)</f>
        <v>22.680000000000003</v>
      </c>
      <c r="H110" s="99">
        <f>SUM(H105:H109)</f>
        <v>73.56</v>
      </c>
      <c r="I110" s="99">
        <f>SUM(I105:I109)</f>
        <v>618.77</v>
      </c>
    </row>
    <row r="111" spans="1:9" ht="31.7" customHeight="1">
      <c r="A111" s="158" t="s">
        <v>94</v>
      </c>
      <c r="B111" s="68" t="s">
        <v>37</v>
      </c>
      <c r="C111" s="70" t="s">
        <v>95</v>
      </c>
      <c r="D111" s="67">
        <v>150</v>
      </c>
      <c r="E111" s="68">
        <v>29.81</v>
      </c>
      <c r="F111" s="68">
        <v>5.22</v>
      </c>
      <c r="G111" s="68">
        <v>5.27</v>
      </c>
      <c r="H111" s="68">
        <v>26.01</v>
      </c>
      <c r="I111" s="68">
        <v>174.04</v>
      </c>
    </row>
    <row r="112" spans="1:9" ht="29.85" customHeight="1">
      <c r="A112" s="158"/>
      <c r="B112" s="67">
        <v>486</v>
      </c>
      <c r="C112" s="70" t="s">
        <v>96</v>
      </c>
      <c r="D112" s="67">
        <v>100</v>
      </c>
      <c r="E112" s="68">
        <v>20.27</v>
      </c>
      <c r="F112" s="68">
        <v>7.63</v>
      </c>
      <c r="G112" s="68">
        <v>8.16</v>
      </c>
      <c r="H112" s="68">
        <v>31.26</v>
      </c>
      <c r="I112" s="68">
        <v>232.42</v>
      </c>
    </row>
    <row r="113" spans="1:9">
      <c r="A113" s="158"/>
      <c r="B113" s="67" t="s">
        <v>39</v>
      </c>
      <c r="C113" s="70" t="s">
        <v>40</v>
      </c>
      <c r="D113" s="67">
        <v>200</v>
      </c>
      <c r="E113" s="68">
        <v>13.06</v>
      </c>
      <c r="F113" s="68">
        <v>3.99</v>
      </c>
      <c r="G113" s="68">
        <v>3.17</v>
      </c>
      <c r="H113" s="68">
        <v>16.34</v>
      </c>
      <c r="I113" s="68">
        <v>111.18</v>
      </c>
    </row>
    <row r="114" spans="1:9">
      <c r="A114" s="158"/>
      <c r="B114" s="67" t="s">
        <v>23</v>
      </c>
      <c r="C114" s="70" t="s">
        <v>24</v>
      </c>
      <c r="D114" s="67">
        <v>100</v>
      </c>
      <c r="E114" s="68">
        <v>10.64</v>
      </c>
      <c r="F114" s="71">
        <v>0.4</v>
      </c>
      <c r="G114" s="71">
        <v>0.4</v>
      </c>
      <c r="H114" s="71">
        <v>9.8000000000000007</v>
      </c>
      <c r="I114" s="67">
        <v>47</v>
      </c>
    </row>
    <row r="115" spans="1:9">
      <c r="A115" s="158"/>
      <c r="B115" s="159" t="s">
        <v>25</v>
      </c>
      <c r="C115" s="159"/>
      <c r="D115" s="74">
        <v>550</v>
      </c>
      <c r="E115" s="75">
        <f>SUM(E111:E114)</f>
        <v>73.78</v>
      </c>
      <c r="F115" s="75">
        <v>17.239999999999998</v>
      </c>
      <c r="G115" s="75">
        <v>17</v>
      </c>
      <c r="H115" s="75">
        <v>83.41</v>
      </c>
      <c r="I115" s="75">
        <v>564.64</v>
      </c>
    </row>
    <row r="116" spans="1:9">
      <c r="A116" s="158" t="s">
        <v>97</v>
      </c>
      <c r="B116" s="67">
        <v>356</v>
      </c>
      <c r="C116" s="70" t="s">
        <v>59</v>
      </c>
      <c r="D116" s="67">
        <v>100</v>
      </c>
      <c r="E116" s="68">
        <v>69.89</v>
      </c>
      <c r="F116" s="68">
        <v>19.2</v>
      </c>
      <c r="G116" s="71">
        <v>16.559999999999999</v>
      </c>
      <c r="H116" s="68">
        <v>0.27</v>
      </c>
      <c r="I116" s="71">
        <v>271.67</v>
      </c>
    </row>
    <row r="117" spans="1:9" ht="19.5" customHeight="1">
      <c r="A117" s="158"/>
      <c r="B117" s="78" t="s">
        <v>60</v>
      </c>
      <c r="C117" s="77" t="s">
        <v>61</v>
      </c>
      <c r="D117" s="78">
        <v>180</v>
      </c>
      <c r="E117" s="76">
        <v>9.68</v>
      </c>
      <c r="F117" s="76">
        <v>4.16</v>
      </c>
      <c r="G117" s="76">
        <v>3.83</v>
      </c>
      <c r="H117" s="76">
        <v>37.93</v>
      </c>
      <c r="I117" s="76">
        <v>205.87</v>
      </c>
    </row>
    <row r="118" spans="1:9">
      <c r="A118" s="158"/>
      <c r="B118" s="67" t="s">
        <v>31</v>
      </c>
      <c r="C118" s="70" t="s">
        <v>32</v>
      </c>
      <c r="D118" s="67">
        <v>200</v>
      </c>
      <c r="E118" s="68">
        <v>2.31</v>
      </c>
      <c r="F118" s="69"/>
      <c r="G118" s="69"/>
      <c r="H118" s="68">
        <v>11.09</v>
      </c>
      <c r="I118" s="68">
        <v>44.34</v>
      </c>
    </row>
    <row r="119" spans="1:9">
      <c r="A119" s="158"/>
      <c r="B119" s="68"/>
      <c r="C119" s="70" t="s">
        <v>22</v>
      </c>
      <c r="D119" s="67">
        <v>30</v>
      </c>
      <c r="E119" s="68">
        <v>1.67</v>
      </c>
      <c r="F119" s="68">
        <v>2.37</v>
      </c>
      <c r="G119" s="71">
        <v>0.3</v>
      </c>
      <c r="H119" s="68">
        <v>14.49</v>
      </c>
      <c r="I119" s="71">
        <v>70.5</v>
      </c>
    </row>
    <row r="120" spans="1:9">
      <c r="A120" s="158"/>
      <c r="B120" s="67" t="s">
        <v>23</v>
      </c>
      <c r="C120" s="70" t="s">
        <v>24</v>
      </c>
      <c r="D120" s="67">
        <v>100</v>
      </c>
      <c r="E120" s="68">
        <v>10.64</v>
      </c>
      <c r="F120" s="71">
        <v>0.4</v>
      </c>
      <c r="G120" s="71">
        <v>0.4</v>
      </c>
      <c r="H120" s="71">
        <v>9.8000000000000007</v>
      </c>
      <c r="I120" s="67">
        <v>47</v>
      </c>
    </row>
    <row r="121" spans="1:9">
      <c r="A121" s="158"/>
      <c r="B121" s="159" t="s">
        <v>25</v>
      </c>
      <c r="C121" s="159"/>
      <c r="D121" s="74">
        <v>620</v>
      </c>
      <c r="E121" s="75">
        <f>SUM(E116:E120)</f>
        <v>94.19</v>
      </c>
      <c r="F121" s="75">
        <f>SUM(F116:F120)</f>
        <v>26.13</v>
      </c>
      <c r="G121" s="75">
        <f>SUM(G116:G120)</f>
        <v>21.09</v>
      </c>
      <c r="H121" s="75">
        <f>SUM(H116:H120)</f>
        <v>73.580000000000013</v>
      </c>
      <c r="I121" s="75">
        <f>SUM(I116:I120)</f>
        <v>639.38</v>
      </c>
    </row>
    <row r="122" spans="1:9" ht="35.450000000000003" customHeight="1">
      <c r="A122" s="158" t="s">
        <v>99</v>
      </c>
      <c r="B122" s="67" t="s">
        <v>70</v>
      </c>
      <c r="C122" s="70" t="s">
        <v>112</v>
      </c>
      <c r="D122" s="67">
        <v>100</v>
      </c>
      <c r="E122" s="68">
        <v>60.01</v>
      </c>
      <c r="F122" s="71">
        <v>14.1</v>
      </c>
      <c r="G122" s="68">
        <v>9.51</v>
      </c>
      <c r="H122" s="68">
        <v>12.13</v>
      </c>
      <c r="I122" s="68">
        <v>188.11</v>
      </c>
    </row>
    <row r="123" spans="1:9">
      <c r="A123" s="158"/>
      <c r="B123" s="67" t="s">
        <v>72</v>
      </c>
      <c r="C123" s="70" t="s">
        <v>73</v>
      </c>
      <c r="D123" s="67">
        <v>180</v>
      </c>
      <c r="E123" s="68">
        <v>14.49</v>
      </c>
      <c r="F123" s="68">
        <v>4.4000000000000004</v>
      </c>
      <c r="G123" s="68">
        <v>6.11</v>
      </c>
      <c r="H123" s="68">
        <v>34.880000000000003</v>
      </c>
      <c r="I123" s="68">
        <v>211.82</v>
      </c>
    </row>
    <row r="124" spans="1:9" ht="23.85" customHeight="1">
      <c r="A124" s="158"/>
      <c r="B124" s="67" t="s">
        <v>53</v>
      </c>
      <c r="C124" s="70" t="s">
        <v>54</v>
      </c>
      <c r="D124" s="67">
        <v>200</v>
      </c>
      <c r="E124" s="68">
        <v>10.67</v>
      </c>
      <c r="F124" s="68">
        <v>3.23</v>
      </c>
      <c r="G124" s="68">
        <v>2.5099999999999998</v>
      </c>
      <c r="H124" s="68">
        <v>20.67</v>
      </c>
      <c r="I124" s="68">
        <v>118.89</v>
      </c>
    </row>
    <row r="125" spans="1:9">
      <c r="A125" s="158"/>
      <c r="B125" s="68"/>
      <c r="C125" s="70" t="s">
        <v>22</v>
      </c>
      <c r="D125" s="67">
        <v>30</v>
      </c>
      <c r="E125" s="68">
        <v>1.67</v>
      </c>
      <c r="F125" s="68">
        <v>2.37</v>
      </c>
      <c r="G125" s="71">
        <v>0.3</v>
      </c>
      <c r="H125" s="68">
        <v>14.49</v>
      </c>
      <c r="I125" s="71">
        <v>70.5</v>
      </c>
    </row>
    <row r="126" spans="1:9">
      <c r="A126" s="158"/>
      <c r="B126" s="67" t="s">
        <v>23</v>
      </c>
      <c r="C126" s="70" t="s">
        <v>47</v>
      </c>
      <c r="D126" s="80">
        <v>100</v>
      </c>
      <c r="E126" s="82">
        <v>33.299999999999997</v>
      </c>
      <c r="F126" s="83">
        <v>0.4</v>
      </c>
      <c r="G126" s="83">
        <v>0.3</v>
      </c>
      <c r="H126" s="83">
        <v>10.3</v>
      </c>
      <c r="I126" s="80">
        <v>47</v>
      </c>
    </row>
    <row r="127" spans="1:9">
      <c r="A127" s="158"/>
      <c r="B127" s="159" t="s">
        <v>25</v>
      </c>
      <c r="C127" s="159"/>
      <c r="D127" s="74">
        <v>610</v>
      </c>
      <c r="E127" s="75">
        <f>SUM(E122:E126)</f>
        <v>120.14</v>
      </c>
      <c r="F127" s="75">
        <f>SUM(F122:F126)</f>
        <v>24.5</v>
      </c>
      <c r="G127" s="75">
        <f>SUM(G122:G126)</f>
        <v>18.730000000000004</v>
      </c>
      <c r="H127" s="75">
        <f>SUM(H122:H126)</f>
        <v>92.47</v>
      </c>
      <c r="I127" s="75">
        <f>SUM(I122:I126)</f>
        <v>636.32000000000005</v>
      </c>
    </row>
    <row r="128" spans="1:9">
      <c r="A128" s="100"/>
      <c r="B128" s="101"/>
      <c r="C128" s="102" t="s">
        <v>100</v>
      </c>
      <c r="D128" s="67"/>
      <c r="E128" s="68">
        <f>(E13+E19+E25+E31+E37+E44+E50+E55+E61+E67+E73+E79+E86+E92+E98+E104+E110+E115+E121+E127)/20</f>
        <v>93.806250000000006</v>
      </c>
      <c r="F128" s="68"/>
      <c r="G128" s="68"/>
      <c r="H128" s="68"/>
      <c r="I128" s="68"/>
    </row>
    <row r="129" spans="1:9" ht="15.6" customHeight="1">
      <c r="A129" s="153"/>
      <c r="B129" s="153"/>
      <c r="C129" s="153"/>
      <c r="D129" s="156" t="s">
        <v>8</v>
      </c>
      <c r="E129" s="66"/>
      <c r="F129" s="156" t="s">
        <v>10</v>
      </c>
      <c r="G129" s="156"/>
      <c r="H129" s="156"/>
      <c r="I129" s="156" t="s">
        <v>11</v>
      </c>
    </row>
    <row r="130" spans="1:9" ht="30.75" customHeight="1">
      <c r="A130" s="153"/>
      <c r="B130" s="153"/>
      <c r="C130" s="153"/>
      <c r="D130" s="156"/>
      <c r="F130" s="65" t="s">
        <v>12</v>
      </c>
      <c r="G130" s="65" t="s">
        <v>13</v>
      </c>
      <c r="H130" s="65" t="s">
        <v>14</v>
      </c>
      <c r="I130" s="156"/>
    </row>
    <row r="131" spans="1:9" ht="19.350000000000001" customHeight="1">
      <c r="A131" s="157" t="s">
        <v>101</v>
      </c>
      <c r="B131" s="157"/>
      <c r="C131" s="157"/>
      <c r="D131" s="103">
        <f>D13+D19+D25+D31+D37+D44+D50+D55+D61+D67+D73+D79+D86+D92+D98+D104+D110+D115+D121+D127</f>
        <v>11820</v>
      </c>
      <c r="E131" s="87"/>
      <c r="F131" s="103">
        <f>F13+F19+F25+F31+F37+F44+F50+F55+F61+F67+F73+F79+F86+F92+F98+F104+F110+F115+F121+F127</f>
        <v>488.40999999999997</v>
      </c>
      <c r="G131" s="103">
        <f>G13+G19+G25+G31+G37+G44+G50+G55+G61+G67+G73+G79+G86+G92+G98+G104+G110+G115+G121+G127</f>
        <v>408.66000000000008</v>
      </c>
      <c r="H131" s="103">
        <f>H13+H19+H25+H31+H37+H44+H50+H55+H61+H67+H73+H79+H86+H92+H98+H104+H110+H115+H121+H127</f>
        <v>1676.9699999999998</v>
      </c>
      <c r="I131" s="103">
        <f>I13+I19+I25+I31+I37+I44+I50+I55+I61+I67+I73+I79+I86+I92+I98+I104+I110+I115+I121+I127</f>
        <v>12362.678999999996</v>
      </c>
    </row>
    <row r="132" spans="1:9">
      <c r="A132" s="157" t="s">
        <v>100</v>
      </c>
      <c r="B132" s="157"/>
      <c r="C132" s="157"/>
      <c r="D132" s="86">
        <f>D131/20</f>
        <v>591</v>
      </c>
      <c r="E132" s="87"/>
      <c r="F132" s="87">
        <f>F131/20</f>
        <v>24.420499999999997</v>
      </c>
      <c r="G132" s="87">
        <f>G131/20</f>
        <v>20.433000000000003</v>
      </c>
      <c r="H132" s="87">
        <f>H131/20</f>
        <v>83.848499999999987</v>
      </c>
      <c r="I132" s="87">
        <f>I131/20</f>
        <v>618.1339499999998</v>
      </c>
    </row>
    <row r="133" spans="1:9">
      <c r="A133" s="157" t="s">
        <v>102</v>
      </c>
      <c r="B133" s="157"/>
      <c r="C133" s="157"/>
      <c r="D133" s="104"/>
      <c r="E133" s="82"/>
      <c r="F133" s="105">
        <f>F132/90*100</f>
        <v>27.133888888888887</v>
      </c>
      <c r="G133" s="105">
        <f>G132/92*100</f>
        <v>22.209782608695654</v>
      </c>
      <c r="H133" s="105">
        <f>H132/383*100</f>
        <v>21.892558746736292</v>
      </c>
      <c r="I133" s="105">
        <f>I132/I134*100</f>
        <v>22.725512867647051</v>
      </c>
    </row>
    <row r="134" spans="1:9">
      <c r="A134" s="157" t="s">
        <v>103</v>
      </c>
      <c r="B134" s="157"/>
      <c r="C134" s="157"/>
      <c r="D134" s="69"/>
      <c r="E134" s="68"/>
      <c r="F134" s="106">
        <v>90</v>
      </c>
      <c r="G134" s="106">
        <v>92</v>
      </c>
      <c r="H134" s="106">
        <v>383</v>
      </c>
      <c r="I134" s="107">
        <v>2720</v>
      </c>
    </row>
  </sheetData>
  <mergeCells count="58">
    <mergeCell ref="A2:I2"/>
    <mergeCell ref="A20:A25"/>
    <mergeCell ref="B25:C25"/>
    <mergeCell ref="A3:B3"/>
    <mergeCell ref="G4:H4"/>
    <mergeCell ref="A5:A6"/>
    <mergeCell ref="B5:B6"/>
    <mergeCell ref="C5:C6"/>
    <mergeCell ref="D5:D6"/>
    <mergeCell ref="E5:E6"/>
    <mergeCell ref="F5:H5"/>
    <mergeCell ref="I5:I6"/>
    <mergeCell ref="A8:A13"/>
    <mergeCell ref="B13:C13"/>
    <mergeCell ref="A14:A19"/>
    <mergeCell ref="B19:C19"/>
    <mergeCell ref="A26:A31"/>
    <mergeCell ref="B31:C31"/>
    <mergeCell ref="A32:A37"/>
    <mergeCell ref="B37:C37"/>
    <mergeCell ref="A38:A44"/>
    <mergeCell ref="B44:C44"/>
    <mergeCell ref="A45:A50"/>
    <mergeCell ref="B50:C50"/>
    <mergeCell ref="A51:A55"/>
    <mergeCell ref="B55:C55"/>
    <mergeCell ref="A56:A61"/>
    <mergeCell ref="B61:C61"/>
    <mergeCell ref="A62:A67"/>
    <mergeCell ref="B67:C67"/>
    <mergeCell ref="A69:A73"/>
    <mergeCell ref="B73:C73"/>
    <mergeCell ref="A74:A79"/>
    <mergeCell ref="B79:C79"/>
    <mergeCell ref="A81:A84"/>
    <mergeCell ref="B86:C86"/>
    <mergeCell ref="A87:A91"/>
    <mergeCell ref="B92:C92"/>
    <mergeCell ref="A94:A98"/>
    <mergeCell ref="B98:C98"/>
    <mergeCell ref="A99:A104"/>
    <mergeCell ref="B104:C104"/>
    <mergeCell ref="A105:A110"/>
    <mergeCell ref="B110:C110"/>
    <mergeCell ref="A111:A115"/>
    <mergeCell ref="B115:C115"/>
    <mergeCell ref="A134:C134"/>
    <mergeCell ref="A116:A121"/>
    <mergeCell ref="B121:C121"/>
    <mergeCell ref="A122:A127"/>
    <mergeCell ref="B127:C127"/>
    <mergeCell ref="A129:C130"/>
    <mergeCell ref="F129:H129"/>
    <mergeCell ref="I129:I130"/>
    <mergeCell ref="A131:C131"/>
    <mergeCell ref="A132:C132"/>
    <mergeCell ref="A133:C133"/>
    <mergeCell ref="D129:D130"/>
  </mergeCells>
  <pageMargins left="0" right="0" top="0.39370078740157477" bottom="0.39370078740157477" header="0" footer="0"/>
  <pageSetup paperSize="9" scale="85" orientation="portrait" horizontalDpi="4294967293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activeCell="A5" sqref="A5:H5"/>
    </sheetView>
  </sheetViews>
  <sheetFormatPr defaultRowHeight="15.75"/>
  <cols>
    <col min="1" max="1" width="10.625" style="142" customWidth="1"/>
    <col min="2" max="2" width="7.625" customWidth="1"/>
    <col min="3" max="3" width="26" customWidth="1"/>
    <col min="4" max="9" width="10.625" customWidth="1"/>
  </cols>
  <sheetData>
    <row r="1" spans="1:8">
      <c r="A1" s="1"/>
      <c r="B1" s="1"/>
      <c r="C1" s="1"/>
      <c r="D1" s="167"/>
      <c r="E1" s="167"/>
      <c r="F1" s="167"/>
      <c r="G1" s="167"/>
      <c r="H1" s="1"/>
    </row>
    <row r="2" spans="1:8">
      <c r="A2" s="1"/>
      <c r="B2" s="1"/>
      <c r="C2" s="1"/>
      <c r="D2" s="167"/>
      <c r="E2" s="167"/>
      <c r="F2" s="167"/>
      <c r="G2" s="167"/>
      <c r="H2" s="1"/>
    </row>
    <row r="3" spans="1:8">
      <c r="A3" s="154" t="s">
        <v>1</v>
      </c>
      <c r="B3" s="154"/>
      <c r="C3" s="3" t="s">
        <v>105</v>
      </c>
      <c r="D3" s="167"/>
      <c r="E3" s="167"/>
      <c r="F3" s="167"/>
      <c r="G3" s="109"/>
      <c r="H3" s="1"/>
    </row>
    <row r="4" spans="1:8">
      <c r="A4" s="6" t="s">
        <v>3</v>
      </c>
      <c r="B4" s="7" t="s">
        <v>4</v>
      </c>
      <c r="C4" s="4"/>
      <c r="D4" s="1"/>
      <c r="E4" s="1"/>
      <c r="F4" s="1"/>
      <c r="G4" s="1"/>
      <c r="H4" s="110"/>
    </row>
    <row r="5" spans="1:8">
      <c r="A5" s="171" t="s">
        <v>124</v>
      </c>
      <c r="B5" s="171"/>
      <c r="C5" s="171"/>
      <c r="D5" s="171"/>
      <c r="E5" s="171"/>
      <c r="F5" s="171"/>
      <c r="G5" s="171"/>
      <c r="H5" s="171"/>
    </row>
    <row r="6" spans="1:8">
      <c r="A6" s="139"/>
      <c r="B6" s="140"/>
      <c r="C6" s="140"/>
      <c r="D6" s="140"/>
      <c r="E6" s="140"/>
      <c r="F6" s="140"/>
      <c r="G6" s="140"/>
      <c r="H6" s="140"/>
    </row>
    <row r="7" spans="1:8">
      <c r="A7" s="139"/>
      <c r="B7" s="168" t="s">
        <v>6</v>
      </c>
      <c r="C7" s="166" t="s">
        <v>7</v>
      </c>
      <c r="D7" s="166" t="s">
        <v>8</v>
      </c>
      <c r="E7" s="166" t="s">
        <v>10</v>
      </c>
      <c r="F7" s="166"/>
      <c r="G7" s="166"/>
      <c r="H7" s="166" t="s">
        <v>11</v>
      </c>
    </row>
    <row r="8" spans="1:8">
      <c r="A8" s="139"/>
      <c r="B8" s="168"/>
      <c r="C8" s="166"/>
      <c r="D8" s="166"/>
      <c r="E8" s="111" t="s">
        <v>12</v>
      </c>
      <c r="F8" s="111" t="s">
        <v>13</v>
      </c>
      <c r="G8" s="111" t="s">
        <v>14</v>
      </c>
      <c r="H8" s="166"/>
    </row>
    <row r="9" spans="1:8">
      <c r="A9" s="139"/>
      <c r="B9" s="112">
        <v>1</v>
      </c>
      <c r="C9" s="112">
        <v>2</v>
      </c>
      <c r="D9" s="112">
        <v>3</v>
      </c>
      <c r="E9" s="112">
        <v>4</v>
      </c>
      <c r="F9" s="112">
        <v>5</v>
      </c>
      <c r="G9" s="112">
        <v>6</v>
      </c>
      <c r="H9" s="112">
        <v>7</v>
      </c>
    </row>
    <row r="10" spans="1:8">
      <c r="A10" s="170" t="s">
        <v>15</v>
      </c>
      <c r="B10" s="165" t="s">
        <v>117</v>
      </c>
      <c r="C10" s="165"/>
      <c r="D10" s="165"/>
      <c r="E10" s="165"/>
      <c r="F10" s="165"/>
      <c r="G10" s="165"/>
      <c r="H10" s="165"/>
    </row>
    <row r="11" spans="1:8">
      <c r="A11" s="170"/>
      <c r="B11" s="113">
        <v>15</v>
      </c>
      <c r="C11" s="114" t="s">
        <v>36</v>
      </c>
      <c r="D11" s="113">
        <v>15</v>
      </c>
      <c r="E11" s="117">
        <v>3.9</v>
      </c>
      <c r="F11" s="115">
        <v>3.92</v>
      </c>
      <c r="G11" s="116"/>
      <c r="H11" s="117">
        <v>51.6</v>
      </c>
    </row>
    <row r="12" spans="1:8">
      <c r="A12" s="170"/>
      <c r="B12" s="121">
        <v>14</v>
      </c>
      <c r="C12" s="128" t="s">
        <v>28</v>
      </c>
      <c r="D12" s="121">
        <v>10</v>
      </c>
      <c r="E12" s="122">
        <v>0.08</v>
      </c>
      <c r="F12" s="122">
        <v>7.25</v>
      </c>
      <c r="G12" s="122">
        <v>0.13</v>
      </c>
      <c r="H12" s="122">
        <v>66.09</v>
      </c>
    </row>
    <row r="13" spans="1:8" ht="31.5">
      <c r="A13" s="170"/>
      <c r="B13" s="133">
        <v>173.05</v>
      </c>
      <c r="C13" s="135" t="s">
        <v>82</v>
      </c>
      <c r="D13" s="134">
        <v>250</v>
      </c>
      <c r="E13" s="136">
        <v>6.08</v>
      </c>
      <c r="F13" s="136">
        <v>7.79</v>
      </c>
      <c r="G13" s="136">
        <v>44.82</v>
      </c>
      <c r="H13" s="136">
        <v>274.38</v>
      </c>
    </row>
    <row r="14" spans="1:8" ht="31.5">
      <c r="A14" s="170"/>
      <c r="B14" s="113">
        <v>377</v>
      </c>
      <c r="C14" s="114" t="s">
        <v>21</v>
      </c>
      <c r="D14" s="113">
        <v>200</v>
      </c>
      <c r="E14" s="115">
        <v>0.06</v>
      </c>
      <c r="F14" s="115">
        <v>0.01</v>
      </c>
      <c r="G14" s="115">
        <v>11.19</v>
      </c>
      <c r="H14" s="115">
        <v>46.28</v>
      </c>
    </row>
    <row r="15" spans="1:8">
      <c r="A15" s="139"/>
      <c r="B15" s="113"/>
      <c r="C15" s="114" t="s">
        <v>22</v>
      </c>
      <c r="D15" s="113">
        <v>60</v>
      </c>
      <c r="E15" s="115">
        <v>4.74</v>
      </c>
      <c r="F15" s="117">
        <v>0.6</v>
      </c>
      <c r="G15" s="115">
        <v>28.98</v>
      </c>
      <c r="H15" s="113">
        <v>141</v>
      </c>
    </row>
    <row r="16" spans="1:8">
      <c r="A16" s="139"/>
      <c r="B16" s="165" t="s">
        <v>25</v>
      </c>
      <c r="C16" s="165"/>
      <c r="D16" s="112">
        <f>SUM(D11:D15)</f>
        <v>535</v>
      </c>
      <c r="E16" s="131">
        <f>SUM(E11:E15)</f>
        <v>14.860000000000001</v>
      </c>
      <c r="F16" s="131">
        <f>SUM(F11:F15)</f>
        <v>19.570000000000004</v>
      </c>
      <c r="G16" s="131">
        <f>SUM(G11:G15)</f>
        <v>85.12</v>
      </c>
      <c r="H16" s="131">
        <f>SUM(H11:H15)</f>
        <v>579.35</v>
      </c>
    </row>
    <row r="17" spans="1:8">
      <c r="A17" s="170" t="s">
        <v>26</v>
      </c>
      <c r="B17" s="113">
        <v>14</v>
      </c>
      <c r="C17" s="114" t="s">
        <v>28</v>
      </c>
      <c r="D17" s="113">
        <v>10</v>
      </c>
      <c r="E17" s="115">
        <v>0.08</v>
      </c>
      <c r="F17" s="115">
        <v>7.25</v>
      </c>
      <c r="G17" s="115">
        <v>0.13</v>
      </c>
      <c r="H17" s="115">
        <v>66.09</v>
      </c>
    </row>
    <row r="18" spans="1:8" ht="43.9" customHeight="1">
      <c r="A18" s="170"/>
      <c r="B18" s="21">
        <v>223.01</v>
      </c>
      <c r="C18" s="135" t="s">
        <v>123</v>
      </c>
      <c r="D18" s="134">
        <v>180</v>
      </c>
      <c r="E18" s="136">
        <v>25.44</v>
      </c>
      <c r="F18" s="136">
        <v>18.48</v>
      </c>
      <c r="G18" s="136">
        <v>38.81</v>
      </c>
      <c r="H18" s="136">
        <v>428.38</v>
      </c>
    </row>
    <row r="19" spans="1:8">
      <c r="A19" s="170"/>
      <c r="B19" s="113">
        <v>376</v>
      </c>
      <c r="C19" s="114" t="s">
        <v>32</v>
      </c>
      <c r="D19" s="113">
        <v>200</v>
      </c>
      <c r="E19" s="116"/>
      <c r="F19" s="116"/>
      <c r="G19" s="115">
        <v>11.09</v>
      </c>
      <c r="H19" s="115">
        <v>44.34</v>
      </c>
    </row>
    <row r="20" spans="1:8">
      <c r="A20" s="170"/>
      <c r="B20" s="113"/>
      <c r="C20" s="114" t="s">
        <v>22</v>
      </c>
      <c r="D20" s="113">
        <v>60</v>
      </c>
      <c r="E20" s="115">
        <v>4.74</v>
      </c>
      <c r="F20" s="117">
        <v>0.6</v>
      </c>
      <c r="G20" s="115">
        <v>28.98</v>
      </c>
      <c r="H20" s="113">
        <v>141</v>
      </c>
    </row>
    <row r="21" spans="1:8">
      <c r="A21" s="139"/>
      <c r="B21" s="118">
        <v>338</v>
      </c>
      <c r="C21" s="119" t="s">
        <v>24</v>
      </c>
      <c r="D21" s="118">
        <v>100</v>
      </c>
      <c r="E21" s="120">
        <v>0.4</v>
      </c>
      <c r="F21" s="120">
        <v>0.4</v>
      </c>
      <c r="G21" s="120">
        <v>9.8000000000000007</v>
      </c>
      <c r="H21" s="118">
        <v>47</v>
      </c>
    </row>
    <row r="22" spans="1:8">
      <c r="A22" s="139"/>
      <c r="B22" s="165" t="s">
        <v>25</v>
      </c>
      <c r="C22" s="165"/>
      <c r="D22" s="112">
        <f>SUM(D17:D21)</f>
        <v>550</v>
      </c>
      <c r="E22" s="131">
        <f>SUM(E17:E21)</f>
        <v>30.659999999999997</v>
      </c>
      <c r="F22" s="131">
        <f>SUM(F17:F21)</f>
        <v>26.73</v>
      </c>
      <c r="G22" s="131">
        <f>SUM(G17:G21)</f>
        <v>88.81</v>
      </c>
      <c r="H22" s="131">
        <f>SUM(H17:H21)</f>
        <v>726.81000000000006</v>
      </c>
    </row>
    <row r="23" spans="1:8">
      <c r="A23" s="170" t="s">
        <v>34</v>
      </c>
      <c r="B23" s="121">
        <v>15</v>
      </c>
      <c r="C23" s="128" t="s">
        <v>36</v>
      </c>
      <c r="D23" s="121">
        <v>15</v>
      </c>
      <c r="E23" s="129">
        <v>3.9</v>
      </c>
      <c r="F23" s="122">
        <v>3.92</v>
      </c>
      <c r="G23" s="130"/>
      <c r="H23" s="129">
        <v>51.6</v>
      </c>
    </row>
    <row r="24" spans="1:8">
      <c r="A24" s="170"/>
      <c r="B24" s="121">
        <v>16</v>
      </c>
      <c r="C24" s="128" t="s">
        <v>75</v>
      </c>
      <c r="D24" s="121">
        <v>15</v>
      </c>
      <c r="E24" s="122">
        <v>1.94</v>
      </c>
      <c r="F24" s="122">
        <v>3.27</v>
      </c>
      <c r="G24" s="122">
        <v>0.28999999999999998</v>
      </c>
      <c r="H24" s="129">
        <v>38.4</v>
      </c>
    </row>
    <row r="25" spans="1:8" ht="31.5">
      <c r="A25" s="170"/>
      <c r="B25" s="21">
        <v>175.04</v>
      </c>
      <c r="C25" s="135" t="s">
        <v>64</v>
      </c>
      <c r="D25" s="134">
        <v>250</v>
      </c>
      <c r="E25" s="136">
        <v>6.15</v>
      </c>
      <c r="F25" s="136">
        <v>6.57</v>
      </c>
      <c r="G25" s="136">
        <v>38.82</v>
      </c>
      <c r="H25" s="136">
        <v>239.65</v>
      </c>
    </row>
    <row r="26" spans="1:8">
      <c r="A26" s="170"/>
      <c r="B26" s="121">
        <v>378</v>
      </c>
      <c r="C26" s="128" t="s">
        <v>118</v>
      </c>
      <c r="D26" s="121">
        <v>200</v>
      </c>
      <c r="E26" s="122">
        <v>1.61</v>
      </c>
      <c r="F26" s="122">
        <v>1.39</v>
      </c>
      <c r="G26" s="122">
        <v>13.76</v>
      </c>
      <c r="H26" s="122">
        <v>74.34</v>
      </c>
    </row>
    <row r="27" spans="1:8">
      <c r="A27" s="139"/>
      <c r="B27" s="121"/>
      <c r="C27" s="128" t="s">
        <v>22</v>
      </c>
      <c r="D27" s="121">
        <v>70</v>
      </c>
      <c r="E27" s="122">
        <v>5.53</v>
      </c>
      <c r="F27" s="129">
        <v>0.7</v>
      </c>
      <c r="G27" s="122">
        <v>33.81</v>
      </c>
      <c r="H27" s="129">
        <v>164.5</v>
      </c>
    </row>
    <row r="28" spans="1:8">
      <c r="A28" s="139"/>
      <c r="B28" s="113">
        <v>338.02</v>
      </c>
      <c r="C28" s="119" t="s">
        <v>24</v>
      </c>
      <c r="D28" s="113">
        <v>100</v>
      </c>
      <c r="E28" s="117">
        <v>0.4</v>
      </c>
      <c r="F28" s="117">
        <v>0.4</v>
      </c>
      <c r="G28" s="117">
        <v>9.6999999999999993</v>
      </c>
      <c r="H28" s="117">
        <v>44.4</v>
      </c>
    </row>
    <row r="29" spans="1:8">
      <c r="A29" s="139"/>
      <c r="B29" s="165" t="s">
        <v>25</v>
      </c>
      <c r="C29" s="165"/>
      <c r="D29" s="112">
        <f>SUM(D24:D28)</f>
        <v>635</v>
      </c>
      <c r="E29" s="131">
        <f>SUM(E24:E28)</f>
        <v>15.63</v>
      </c>
      <c r="F29" s="131">
        <f>SUM(F24:F28)</f>
        <v>12.33</v>
      </c>
      <c r="G29" s="131">
        <f>SUM(G24:G28)</f>
        <v>96.38000000000001</v>
      </c>
      <c r="H29" s="131">
        <f>SUM(H24:H28)</f>
        <v>561.29</v>
      </c>
    </row>
    <row r="30" spans="1:8">
      <c r="A30" s="139"/>
      <c r="B30" s="132" t="s">
        <v>117</v>
      </c>
      <c r="C30" s="132"/>
      <c r="D30" s="132"/>
      <c r="E30" s="132"/>
      <c r="F30" s="132"/>
      <c r="G30" s="132"/>
      <c r="H30" s="132"/>
    </row>
    <row r="31" spans="1:8">
      <c r="A31" s="170" t="s">
        <v>125</v>
      </c>
      <c r="B31" s="126" t="s">
        <v>35</v>
      </c>
      <c r="C31" s="125" t="s">
        <v>36</v>
      </c>
      <c r="D31" s="126">
        <v>15</v>
      </c>
      <c r="E31" s="127">
        <v>3.9</v>
      </c>
      <c r="F31" s="123">
        <v>3.92</v>
      </c>
      <c r="G31" s="124"/>
      <c r="H31" s="127">
        <v>51.6</v>
      </c>
    </row>
    <row r="32" spans="1:8" ht="31.5">
      <c r="A32" s="170"/>
      <c r="B32" s="123" t="s">
        <v>37</v>
      </c>
      <c r="C32" s="125" t="s">
        <v>38</v>
      </c>
      <c r="D32" s="126">
        <v>250</v>
      </c>
      <c r="E32" s="123">
        <v>5.9</v>
      </c>
      <c r="F32" s="123">
        <v>8.31</v>
      </c>
      <c r="G32" s="123">
        <v>30.22</v>
      </c>
      <c r="H32" s="123">
        <v>219.39</v>
      </c>
    </row>
    <row r="33" spans="1:8">
      <c r="A33" s="170"/>
      <c r="B33" s="126" t="s">
        <v>39</v>
      </c>
      <c r="C33" s="125" t="s">
        <v>40</v>
      </c>
      <c r="D33" s="126">
        <v>200</v>
      </c>
      <c r="E33" s="123">
        <v>3.99</v>
      </c>
      <c r="F33" s="123">
        <v>3.17</v>
      </c>
      <c r="G33" s="123">
        <v>16.34</v>
      </c>
      <c r="H33" s="123">
        <v>111.18</v>
      </c>
    </row>
    <row r="34" spans="1:8">
      <c r="A34" s="170"/>
      <c r="B34" s="121"/>
      <c r="C34" s="128" t="s">
        <v>22</v>
      </c>
      <c r="D34" s="121">
        <v>40</v>
      </c>
      <c r="E34" s="122">
        <v>3.16</v>
      </c>
      <c r="F34" s="129">
        <v>0.4</v>
      </c>
      <c r="G34" s="122">
        <v>19.32</v>
      </c>
      <c r="H34" s="121">
        <v>94</v>
      </c>
    </row>
    <row r="35" spans="1:8">
      <c r="A35" s="139"/>
      <c r="B35" s="113">
        <v>338.02</v>
      </c>
      <c r="C35" s="119" t="s">
        <v>24</v>
      </c>
      <c r="D35" s="113">
        <v>100</v>
      </c>
      <c r="E35" s="117">
        <v>0.4</v>
      </c>
      <c r="F35" s="117">
        <v>0.4</v>
      </c>
      <c r="G35" s="117">
        <v>9.6999999999999993</v>
      </c>
      <c r="H35" s="117">
        <v>44.4</v>
      </c>
    </row>
    <row r="36" spans="1:8">
      <c r="A36" s="139"/>
      <c r="B36" s="169" t="s">
        <v>25</v>
      </c>
      <c r="C36" s="169"/>
      <c r="D36" s="112">
        <f>SUM(D32:D35)</f>
        <v>590</v>
      </c>
      <c r="E36" s="131">
        <v>18.260000000000002</v>
      </c>
      <c r="F36" s="131">
        <v>17.559999999999999</v>
      </c>
      <c r="G36" s="131">
        <f>SUM(G32:G35)</f>
        <v>75.58</v>
      </c>
      <c r="H36" s="131">
        <f>SUM(H32:H35)</f>
        <v>468.96999999999997</v>
      </c>
    </row>
    <row r="37" spans="1:8">
      <c r="A37" s="139"/>
      <c r="B37" s="140"/>
      <c r="C37" s="140"/>
      <c r="D37" s="140"/>
      <c r="E37" s="140"/>
      <c r="F37" s="140"/>
      <c r="G37" s="140"/>
      <c r="H37" s="140"/>
    </row>
    <row r="38" spans="1:8" ht="31.5">
      <c r="A38" s="170" t="s">
        <v>48</v>
      </c>
      <c r="B38" s="108">
        <v>290</v>
      </c>
      <c r="C38" s="18" t="s">
        <v>116</v>
      </c>
      <c r="D38" s="37">
        <v>100</v>
      </c>
      <c r="E38" s="38">
        <v>17.579999999999998</v>
      </c>
      <c r="F38" s="38">
        <v>12.65</v>
      </c>
      <c r="G38" s="38">
        <v>3.58</v>
      </c>
      <c r="H38" s="38">
        <v>195.05</v>
      </c>
    </row>
    <row r="39" spans="1:8">
      <c r="A39" s="170"/>
      <c r="B39" s="108">
        <v>171</v>
      </c>
      <c r="C39" s="18" t="s">
        <v>46</v>
      </c>
      <c r="D39" s="37">
        <v>180</v>
      </c>
      <c r="E39" s="38">
        <v>7.6</v>
      </c>
      <c r="F39" s="38">
        <v>5.61</v>
      </c>
      <c r="G39" s="38">
        <v>34.33</v>
      </c>
      <c r="H39" s="38">
        <v>217.85</v>
      </c>
    </row>
    <row r="40" spans="1:8" ht="35.1" customHeight="1">
      <c r="A40" s="170"/>
      <c r="B40" s="121">
        <v>377</v>
      </c>
      <c r="C40" s="128" t="s">
        <v>21</v>
      </c>
      <c r="D40" s="121">
        <v>200</v>
      </c>
      <c r="E40" s="122">
        <v>0.06</v>
      </c>
      <c r="F40" s="122">
        <v>0.01</v>
      </c>
      <c r="G40" s="122">
        <v>11.19</v>
      </c>
      <c r="H40" s="122">
        <v>46.28</v>
      </c>
    </row>
    <row r="41" spans="1:8">
      <c r="A41" s="139"/>
      <c r="B41" s="121"/>
      <c r="C41" s="128" t="s">
        <v>22</v>
      </c>
      <c r="D41" s="121">
        <v>50</v>
      </c>
      <c r="E41" s="122">
        <v>3.95</v>
      </c>
      <c r="F41" s="129">
        <v>0.5</v>
      </c>
      <c r="G41" s="122">
        <v>24.15</v>
      </c>
      <c r="H41" s="129">
        <v>117.5</v>
      </c>
    </row>
    <row r="42" spans="1:8">
      <c r="A42" s="139"/>
      <c r="B42" s="121">
        <v>338</v>
      </c>
      <c r="C42" s="128" t="s">
        <v>119</v>
      </c>
      <c r="D42" s="121">
        <v>100</v>
      </c>
      <c r="E42" s="129">
        <v>0.4</v>
      </c>
      <c r="F42" s="129">
        <v>0.4</v>
      </c>
      <c r="G42" s="129">
        <v>9.8000000000000007</v>
      </c>
      <c r="H42" s="121">
        <v>47</v>
      </c>
    </row>
    <row r="43" spans="1:8">
      <c r="A43" s="139"/>
      <c r="B43" s="165" t="s">
        <v>25</v>
      </c>
      <c r="C43" s="165"/>
      <c r="D43" s="112">
        <f>SUM(D38:D42)</f>
        <v>630</v>
      </c>
      <c r="E43" s="131">
        <f>SUM(E38:E42)</f>
        <v>29.589999999999996</v>
      </c>
      <c r="F43" s="131">
        <f>SUM(F38:F42)</f>
        <v>19.170000000000002</v>
      </c>
      <c r="G43" s="131">
        <f>SUM(G38:G42)</f>
        <v>83.05</v>
      </c>
      <c r="H43" s="131">
        <f>SUM(H38:H42)</f>
        <v>623.67999999999995</v>
      </c>
    </row>
    <row r="44" spans="1:8">
      <c r="A44" s="139"/>
      <c r="B44" s="165" t="s">
        <v>117</v>
      </c>
      <c r="C44" s="165"/>
      <c r="D44" s="165"/>
      <c r="E44" s="165"/>
      <c r="F44" s="165"/>
      <c r="G44" s="165"/>
      <c r="H44" s="165"/>
    </row>
    <row r="45" spans="1:8">
      <c r="A45" s="139"/>
      <c r="B45" s="113">
        <v>16</v>
      </c>
      <c r="C45" s="114" t="s">
        <v>75</v>
      </c>
      <c r="D45" s="113">
        <v>15</v>
      </c>
      <c r="E45" s="115">
        <v>1.94</v>
      </c>
      <c r="F45" s="115">
        <v>3.27</v>
      </c>
      <c r="G45" s="115">
        <v>0.28999999999999998</v>
      </c>
      <c r="H45" s="117">
        <v>38.4</v>
      </c>
    </row>
    <row r="46" spans="1:8" ht="31.5">
      <c r="A46" s="170" t="s">
        <v>55</v>
      </c>
      <c r="B46" s="113">
        <v>173.05</v>
      </c>
      <c r="C46" s="114" t="s">
        <v>122</v>
      </c>
      <c r="D46" s="113">
        <v>250</v>
      </c>
      <c r="E46" s="35">
        <v>7.38</v>
      </c>
      <c r="F46" s="35">
        <v>10.63</v>
      </c>
      <c r="G46" s="35">
        <v>50</v>
      </c>
      <c r="H46" s="35">
        <f>(E46+G46)*4+F46*9</f>
        <v>325.19</v>
      </c>
    </row>
    <row r="47" spans="1:8">
      <c r="A47" s="170"/>
      <c r="B47" s="113">
        <v>382</v>
      </c>
      <c r="C47" s="114" t="s">
        <v>40</v>
      </c>
      <c r="D47" s="113">
        <v>200</v>
      </c>
      <c r="E47" s="115">
        <v>3.99</v>
      </c>
      <c r="F47" s="115">
        <v>3.17</v>
      </c>
      <c r="G47" s="115">
        <v>16.34</v>
      </c>
      <c r="H47" s="115">
        <v>111.18</v>
      </c>
    </row>
    <row r="48" spans="1:8">
      <c r="A48" s="170"/>
      <c r="B48" s="113"/>
      <c r="C48" s="114" t="s">
        <v>22</v>
      </c>
      <c r="D48" s="113">
        <v>60</v>
      </c>
      <c r="E48" s="115">
        <v>4.74</v>
      </c>
      <c r="F48" s="117">
        <v>0.6</v>
      </c>
      <c r="G48" s="115">
        <v>28.98</v>
      </c>
      <c r="H48" s="113">
        <v>141</v>
      </c>
    </row>
    <row r="49" spans="1:8">
      <c r="A49" s="139"/>
      <c r="B49" s="113">
        <v>338.02</v>
      </c>
      <c r="C49" s="114" t="s">
        <v>119</v>
      </c>
      <c r="D49" s="113">
        <v>100</v>
      </c>
      <c r="E49" s="117">
        <v>0.4</v>
      </c>
      <c r="F49" s="117">
        <v>0.4</v>
      </c>
      <c r="G49" s="117">
        <v>9.6999999999999993</v>
      </c>
      <c r="H49" s="117">
        <v>44.4</v>
      </c>
    </row>
    <row r="50" spans="1:8">
      <c r="A50" s="139"/>
      <c r="B50" s="165" t="s">
        <v>25</v>
      </c>
      <c r="C50" s="165"/>
      <c r="D50" s="112">
        <f>SUM(D45:D49)</f>
        <v>625</v>
      </c>
      <c r="E50" s="131">
        <f>SUM(E45:E49)</f>
        <v>18.45</v>
      </c>
      <c r="F50" s="131">
        <f>SUM(F45:F49)</f>
        <v>18.07</v>
      </c>
      <c r="G50" s="131">
        <f>SUM(G45:G49)</f>
        <v>105.31</v>
      </c>
      <c r="H50" s="131">
        <f>SUM(H45:H49)</f>
        <v>660.17</v>
      </c>
    </row>
    <row r="51" spans="1:8">
      <c r="A51" s="139"/>
      <c r="B51" s="165" t="s">
        <v>117</v>
      </c>
      <c r="C51" s="165"/>
      <c r="D51" s="165"/>
      <c r="E51" s="165"/>
      <c r="F51" s="165"/>
      <c r="G51" s="165"/>
      <c r="H51" s="165"/>
    </row>
    <row r="52" spans="1:8">
      <c r="A52" s="170" t="s">
        <v>126</v>
      </c>
      <c r="B52" s="21">
        <v>488</v>
      </c>
      <c r="C52" s="135" t="s">
        <v>50</v>
      </c>
      <c r="D52" s="134">
        <v>200</v>
      </c>
      <c r="E52" s="136">
        <v>24.72</v>
      </c>
      <c r="F52" s="136">
        <v>27.17</v>
      </c>
      <c r="G52" s="137">
        <v>4.4000000000000004</v>
      </c>
      <c r="H52" s="136">
        <v>363.13</v>
      </c>
    </row>
    <row r="53" spans="1:8" ht="31.5">
      <c r="A53" s="170"/>
      <c r="B53" s="21">
        <v>71</v>
      </c>
      <c r="C53" s="135" t="s">
        <v>52</v>
      </c>
      <c r="D53" s="134">
        <v>50</v>
      </c>
      <c r="E53" s="137">
        <v>1.55</v>
      </c>
      <c r="F53" s="137">
        <v>0.1</v>
      </c>
      <c r="G53" s="137">
        <v>3.25</v>
      </c>
      <c r="H53" s="134">
        <v>20</v>
      </c>
    </row>
    <row r="54" spans="1:8" ht="31.5">
      <c r="A54" s="170"/>
      <c r="B54" s="126">
        <v>379</v>
      </c>
      <c r="C54" s="125" t="s">
        <v>54</v>
      </c>
      <c r="D54" s="126">
        <v>200</v>
      </c>
      <c r="E54" s="123">
        <v>3.23</v>
      </c>
      <c r="F54" s="123">
        <v>2.5099999999999998</v>
      </c>
      <c r="G54" s="123">
        <v>20.67</v>
      </c>
      <c r="H54" s="123">
        <v>118.89</v>
      </c>
    </row>
    <row r="55" spans="1:8">
      <c r="A55" s="170"/>
      <c r="B55" s="123"/>
      <c r="C55" s="125" t="s">
        <v>22</v>
      </c>
      <c r="D55" s="126">
        <v>30</v>
      </c>
      <c r="E55" s="123">
        <v>2.37</v>
      </c>
      <c r="F55" s="127">
        <v>0.3</v>
      </c>
      <c r="G55" s="123">
        <v>14.49</v>
      </c>
      <c r="H55" s="127">
        <v>70.5</v>
      </c>
    </row>
    <row r="56" spans="1:8">
      <c r="A56" s="139"/>
      <c r="B56" s="121">
        <v>338</v>
      </c>
      <c r="C56" s="128" t="s">
        <v>119</v>
      </c>
      <c r="D56" s="121">
        <v>100</v>
      </c>
      <c r="E56" s="129">
        <v>0.4</v>
      </c>
      <c r="F56" s="129">
        <v>0.4</v>
      </c>
      <c r="G56" s="129">
        <v>9.8000000000000007</v>
      </c>
      <c r="H56" s="121">
        <v>47</v>
      </c>
    </row>
    <row r="57" spans="1:8">
      <c r="A57" s="139"/>
      <c r="B57" s="165" t="s">
        <v>25</v>
      </c>
      <c r="C57" s="165"/>
      <c r="D57" s="112">
        <f>SUM(D52:D56)</f>
        <v>580</v>
      </c>
      <c r="E57" s="131">
        <f>SUM(E52:E56)</f>
        <v>32.270000000000003</v>
      </c>
      <c r="F57" s="131">
        <f>SUM(F52:F56)</f>
        <v>30.48</v>
      </c>
      <c r="G57" s="131">
        <f>SUM(G52:G56)</f>
        <v>52.61</v>
      </c>
      <c r="H57" s="131">
        <f>SUM(H52:H56)</f>
        <v>619.52</v>
      </c>
    </row>
    <row r="58" spans="1:8">
      <c r="A58" s="139"/>
      <c r="B58" s="165" t="s">
        <v>117</v>
      </c>
      <c r="C58" s="165"/>
      <c r="D58" s="165"/>
      <c r="E58" s="165"/>
      <c r="F58" s="165"/>
      <c r="G58" s="165"/>
      <c r="H58" s="165"/>
    </row>
    <row r="59" spans="1:8">
      <c r="A59" s="139"/>
      <c r="B59" s="121">
        <v>15</v>
      </c>
      <c r="C59" s="128" t="s">
        <v>36</v>
      </c>
      <c r="D59" s="121">
        <v>15</v>
      </c>
      <c r="E59" s="129">
        <v>3.9</v>
      </c>
      <c r="F59" s="122">
        <v>3.92</v>
      </c>
      <c r="G59" s="130"/>
      <c r="H59" s="129">
        <v>51.6</v>
      </c>
    </row>
    <row r="60" spans="1:8">
      <c r="A60" s="139"/>
      <c r="B60" s="121">
        <v>16</v>
      </c>
      <c r="C60" s="128" t="s">
        <v>75</v>
      </c>
      <c r="D60" s="121">
        <v>15</v>
      </c>
      <c r="E60" s="122">
        <v>1.94</v>
      </c>
      <c r="F60" s="122">
        <v>3.27</v>
      </c>
      <c r="G60" s="122">
        <v>0.28999999999999998</v>
      </c>
      <c r="H60" s="129">
        <v>38.4</v>
      </c>
    </row>
    <row r="61" spans="1:8" ht="31.5">
      <c r="A61" s="170" t="s">
        <v>127</v>
      </c>
      <c r="B61" s="21">
        <v>173.01</v>
      </c>
      <c r="C61" s="22" t="s">
        <v>95</v>
      </c>
      <c r="D61" s="134">
        <v>250</v>
      </c>
      <c r="E61" s="137">
        <v>8.6999999999999993</v>
      </c>
      <c r="F61" s="136">
        <v>8.7799999999999994</v>
      </c>
      <c r="G61" s="136">
        <v>43.35</v>
      </c>
      <c r="H61" s="136">
        <v>290.07</v>
      </c>
    </row>
    <row r="62" spans="1:8">
      <c r="A62" s="170"/>
      <c r="B62" s="121">
        <v>378</v>
      </c>
      <c r="C62" s="128" t="s">
        <v>118</v>
      </c>
      <c r="D62" s="121">
        <v>200</v>
      </c>
      <c r="E62" s="122">
        <v>1.61</v>
      </c>
      <c r="F62" s="122">
        <v>1.39</v>
      </c>
      <c r="G62" s="122">
        <v>13.76</v>
      </c>
      <c r="H62" s="122">
        <v>74.34</v>
      </c>
    </row>
    <row r="63" spans="1:8">
      <c r="A63" s="170"/>
      <c r="B63" s="121"/>
      <c r="C63" s="128" t="s">
        <v>22</v>
      </c>
      <c r="D63" s="121">
        <v>60</v>
      </c>
      <c r="E63" s="122">
        <v>4.74</v>
      </c>
      <c r="F63" s="129">
        <v>0.6</v>
      </c>
      <c r="G63" s="122">
        <v>28.98</v>
      </c>
      <c r="H63" s="121">
        <v>141</v>
      </c>
    </row>
    <row r="64" spans="1:8">
      <c r="A64" s="139"/>
      <c r="B64" s="10" t="s">
        <v>23</v>
      </c>
      <c r="C64" s="12" t="s">
        <v>33</v>
      </c>
      <c r="D64" s="10">
        <v>150</v>
      </c>
      <c r="E64" s="13">
        <v>2.25</v>
      </c>
      <c r="F64" s="13">
        <v>0.75</v>
      </c>
      <c r="G64" s="13">
        <v>31.5</v>
      </c>
      <c r="H64" s="10">
        <f>(E64+G64)*4+F64*9</f>
        <v>141.75</v>
      </c>
    </row>
    <row r="65" spans="1:9">
      <c r="A65" s="170" t="s">
        <v>128</v>
      </c>
      <c r="B65" s="165" t="s">
        <v>25</v>
      </c>
      <c r="C65" s="165"/>
      <c r="D65" s="112">
        <f>SUM(D59:D64)</f>
        <v>690</v>
      </c>
      <c r="E65" s="131">
        <f>SUM(E59:E64)</f>
        <v>23.14</v>
      </c>
      <c r="F65" s="131">
        <f>SUM(F59:F64)</f>
        <v>18.71</v>
      </c>
      <c r="G65" s="131">
        <f>SUM(G59:G64)</f>
        <v>117.88</v>
      </c>
      <c r="H65" s="131">
        <f>SUM(H59:H64)</f>
        <v>737.16</v>
      </c>
    </row>
    <row r="66" spans="1:9">
      <c r="A66" s="170"/>
      <c r="B66" s="21">
        <v>14</v>
      </c>
      <c r="C66" s="22" t="s">
        <v>28</v>
      </c>
      <c r="D66" s="21">
        <v>10</v>
      </c>
      <c r="E66" s="23">
        <v>0.08</v>
      </c>
      <c r="F66" s="23">
        <v>7.25</v>
      </c>
      <c r="G66" s="23">
        <v>0.13</v>
      </c>
      <c r="H66" s="23">
        <v>66.09</v>
      </c>
    </row>
    <row r="67" spans="1:9">
      <c r="A67" s="170"/>
      <c r="B67" s="21">
        <v>209</v>
      </c>
      <c r="C67" s="22" t="s">
        <v>120</v>
      </c>
      <c r="D67" s="21">
        <v>40</v>
      </c>
      <c r="E67" s="23">
        <v>5.08</v>
      </c>
      <c r="F67" s="24">
        <v>4.5999999999999996</v>
      </c>
      <c r="G67" s="23">
        <v>0.28000000000000003</v>
      </c>
      <c r="H67" s="24">
        <v>62.8</v>
      </c>
    </row>
    <row r="68" spans="1:9" ht="47.25">
      <c r="A68" s="170"/>
      <c r="B68" s="21">
        <v>173.02</v>
      </c>
      <c r="C68" s="22" t="s">
        <v>121</v>
      </c>
      <c r="D68" s="134">
        <v>250</v>
      </c>
      <c r="E68" s="136">
        <v>10.02</v>
      </c>
      <c r="F68" s="136">
        <v>9.3800000000000008</v>
      </c>
      <c r="G68" s="136">
        <v>42.55</v>
      </c>
      <c r="H68" s="136">
        <v>295.23</v>
      </c>
    </row>
    <row r="69" spans="1:9">
      <c r="A69" s="170"/>
      <c r="B69" s="21">
        <v>382</v>
      </c>
      <c r="C69" s="22" t="s">
        <v>40</v>
      </c>
      <c r="D69" s="21">
        <v>200</v>
      </c>
      <c r="E69" s="23">
        <v>3.99</v>
      </c>
      <c r="F69" s="23">
        <v>3.17</v>
      </c>
      <c r="G69" s="23">
        <v>16.34</v>
      </c>
      <c r="H69" s="23">
        <v>111.18</v>
      </c>
    </row>
    <row r="70" spans="1:9">
      <c r="A70" s="139"/>
      <c r="B70" s="21"/>
      <c r="C70" s="22" t="s">
        <v>22</v>
      </c>
      <c r="D70" s="21">
        <v>60</v>
      </c>
      <c r="E70" s="23">
        <v>4.74</v>
      </c>
      <c r="F70" s="24">
        <v>0.6</v>
      </c>
      <c r="G70" s="23">
        <v>28.98</v>
      </c>
      <c r="H70" s="21">
        <v>141</v>
      </c>
    </row>
    <row r="71" spans="1:9">
      <c r="A71" s="139"/>
      <c r="B71" s="165" t="s">
        <v>25</v>
      </c>
      <c r="C71" s="165"/>
      <c r="D71" s="112">
        <f>SUM(D66:D70)</f>
        <v>560</v>
      </c>
      <c r="E71" s="131">
        <f>SUM(E66:E70)</f>
        <v>23.910000000000004</v>
      </c>
      <c r="F71" s="131">
        <f>SUM(F66:F70)</f>
        <v>25</v>
      </c>
      <c r="G71" s="131">
        <f>SUM(G66:G70)</f>
        <v>88.28</v>
      </c>
      <c r="H71" s="131">
        <f>SUM(H66:H70)</f>
        <v>676.3</v>
      </c>
    </row>
    <row r="72" spans="1:9">
      <c r="A72" s="139"/>
      <c r="B72" s="165" t="s">
        <v>117</v>
      </c>
      <c r="C72" s="165"/>
      <c r="D72" s="165"/>
      <c r="E72" s="165"/>
      <c r="F72" s="165"/>
      <c r="G72" s="165"/>
      <c r="H72" s="165"/>
    </row>
    <row r="73" spans="1:9">
      <c r="A73" s="170" t="s">
        <v>129</v>
      </c>
      <c r="B73" s="113">
        <v>15</v>
      </c>
      <c r="C73" s="114" t="s">
        <v>36</v>
      </c>
      <c r="D73" s="113">
        <v>15</v>
      </c>
      <c r="E73" s="117">
        <v>3.9</v>
      </c>
      <c r="F73" s="115">
        <v>3.92</v>
      </c>
      <c r="G73" s="116"/>
      <c r="H73" s="117">
        <v>51.6</v>
      </c>
    </row>
    <row r="74" spans="1:9">
      <c r="A74" s="170"/>
      <c r="B74" s="121">
        <v>14</v>
      </c>
      <c r="C74" s="128" t="s">
        <v>28</v>
      </c>
      <c r="D74" s="121">
        <v>10</v>
      </c>
      <c r="E74" s="122">
        <v>0.08</v>
      </c>
      <c r="F74" s="122">
        <v>7.25</v>
      </c>
      <c r="G74" s="122">
        <v>0.13</v>
      </c>
      <c r="H74" s="122">
        <v>66.09</v>
      </c>
    </row>
    <row r="75" spans="1:9" ht="31.5">
      <c r="A75" s="170"/>
      <c r="B75" s="21">
        <v>173.26</v>
      </c>
      <c r="C75" s="22" t="s">
        <v>82</v>
      </c>
      <c r="D75" s="134">
        <v>250</v>
      </c>
      <c r="E75" s="136">
        <v>6.08</v>
      </c>
      <c r="F75" s="136">
        <v>7.79</v>
      </c>
      <c r="G75" s="136">
        <v>44.82</v>
      </c>
      <c r="H75" s="136">
        <v>274.38</v>
      </c>
    </row>
    <row r="76" spans="1:9" ht="31.5">
      <c r="A76" s="170"/>
      <c r="B76" s="113">
        <v>377</v>
      </c>
      <c r="C76" s="114" t="s">
        <v>21</v>
      </c>
      <c r="D76" s="113">
        <v>200</v>
      </c>
      <c r="E76" s="115">
        <v>0.06</v>
      </c>
      <c r="F76" s="115">
        <v>0.01</v>
      </c>
      <c r="G76" s="115">
        <v>11.19</v>
      </c>
      <c r="H76" s="115">
        <v>46.28</v>
      </c>
    </row>
    <row r="77" spans="1:9">
      <c r="A77" s="139"/>
      <c r="B77" s="113"/>
      <c r="C77" s="114" t="s">
        <v>22</v>
      </c>
      <c r="D77" s="113">
        <v>60</v>
      </c>
      <c r="E77" s="115">
        <v>4.74</v>
      </c>
      <c r="F77" s="117">
        <v>0.6</v>
      </c>
      <c r="G77" s="115">
        <v>28.98</v>
      </c>
      <c r="H77" s="113">
        <v>141</v>
      </c>
    </row>
    <row r="78" spans="1:9">
      <c r="A78" s="139"/>
      <c r="B78" s="165" t="s">
        <v>25</v>
      </c>
      <c r="C78" s="165"/>
      <c r="D78" s="112">
        <f>SUM(D73:D77)</f>
        <v>535</v>
      </c>
      <c r="E78" s="131">
        <f>SUM(E73:E77)</f>
        <v>14.860000000000001</v>
      </c>
      <c r="F78" s="131">
        <f>SUM(F73:F77)</f>
        <v>19.570000000000004</v>
      </c>
      <c r="G78" s="131">
        <f>SUM(G73:G77)</f>
        <v>85.12</v>
      </c>
      <c r="H78" s="131">
        <f>SUM(H73:H77)</f>
        <v>579.35</v>
      </c>
    </row>
    <row r="79" spans="1:9">
      <c r="A79" s="139"/>
      <c r="B79" s="140"/>
      <c r="C79" s="140"/>
      <c r="D79" s="140"/>
      <c r="E79" s="140"/>
      <c r="F79" s="140"/>
      <c r="G79" s="140"/>
      <c r="H79" s="140"/>
    </row>
    <row r="80" spans="1:9">
      <c r="A80" s="44"/>
      <c r="B80" s="45"/>
      <c r="C80" s="46" t="s">
        <v>100</v>
      </c>
      <c r="D80" s="10"/>
      <c r="E80" s="47"/>
      <c r="F80" s="11"/>
      <c r="G80" s="11"/>
      <c r="H80" s="11"/>
      <c r="I80" s="141"/>
    </row>
    <row r="81" spans="1:9">
      <c r="A81" s="153"/>
      <c r="B81" s="153"/>
      <c r="C81" s="153"/>
      <c r="D81" s="148" t="s">
        <v>8</v>
      </c>
      <c r="E81" s="148" t="s">
        <v>10</v>
      </c>
      <c r="F81" s="148"/>
      <c r="G81" s="148"/>
      <c r="H81" s="148" t="s">
        <v>11</v>
      </c>
    </row>
    <row r="82" spans="1:9">
      <c r="A82" s="153"/>
      <c r="B82" s="153"/>
      <c r="C82" s="153"/>
      <c r="D82" s="148"/>
      <c r="E82" s="9" t="s">
        <v>12</v>
      </c>
      <c r="F82" s="9" t="s">
        <v>13</v>
      </c>
      <c r="G82" s="9" t="s">
        <v>14</v>
      </c>
      <c r="H82" s="148"/>
    </row>
    <row r="83" spans="1:9">
      <c r="A83" s="149" t="s">
        <v>101</v>
      </c>
      <c r="B83" s="149"/>
      <c r="C83" s="149"/>
      <c r="D83" s="48">
        <f>D16+D22+D29+D36+D43+D50+D57+D65+D71+D78</f>
        <v>5930</v>
      </c>
      <c r="E83" s="48">
        <f>E16+E22+E29+E36+E43+E50+E57+E65+E71+E78</f>
        <v>221.63000000000002</v>
      </c>
      <c r="F83" s="48">
        <f>F16+F22+F29+F36+F43+F50+F57+F65+F71+F78</f>
        <v>207.19</v>
      </c>
      <c r="G83" s="48">
        <f>G16+G22+G29+G36+G43+G50+G57+G65+G71+G78</f>
        <v>878.14</v>
      </c>
      <c r="H83" s="48">
        <f>H16+H22+H29+H36+H43+H50+H57+H65+H71+H78</f>
        <v>6232.6</v>
      </c>
    </row>
    <row r="84" spans="1:9">
      <c r="A84" s="150" t="s">
        <v>100</v>
      </c>
      <c r="B84" s="150"/>
      <c r="C84" s="150"/>
      <c r="D84" s="49">
        <f>D83/10</f>
        <v>593</v>
      </c>
      <c r="E84" s="50">
        <f>E83/10</f>
        <v>22.163000000000004</v>
      </c>
      <c r="F84" s="50">
        <f>F83/10</f>
        <v>20.719000000000001</v>
      </c>
      <c r="G84" s="50">
        <f>G83/10</f>
        <v>87.813999999999993</v>
      </c>
      <c r="H84" s="50">
        <f>H83/10</f>
        <v>623.26</v>
      </c>
    </row>
    <row r="85" spans="1:9">
      <c r="A85" s="149" t="s">
        <v>102</v>
      </c>
      <c r="B85" s="149"/>
      <c r="C85" s="149"/>
      <c r="D85" s="51"/>
      <c r="E85" s="52">
        <f>E84/90*100</f>
        <v>24.625555555555557</v>
      </c>
      <c r="F85" s="52">
        <f>F84/92*100</f>
        <v>22.520652173913046</v>
      </c>
      <c r="G85" s="52">
        <f>G84/383*100</f>
        <v>22.927937336814619</v>
      </c>
      <c r="H85" s="52">
        <f>H84/H86*100</f>
        <v>22.913970588235294</v>
      </c>
    </row>
    <row r="86" spans="1:9">
      <c r="A86" s="149" t="s">
        <v>103</v>
      </c>
      <c r="B86" s="149"/>
      <c r="C86" s="149"/>
      <c r="D86" s="14"/>
      <c r="E86" s="53">
        <v>90</v>
      </c>
      <c r="F86" s="53">
        <v>92</v>
      </c>
      <c r="G86" s="53">
        <v>383</v>
      </c>
      <c r="H86" s="54">
        <v>2720</v>
      </c>
    </row>
    <row r="87" spans="1:9">
      <c r="A87" s="44"/>
      <c r="B87" s="45"/>
      <c r="C87" s="46" t="s">
        <v>100</v>
      </c>
      <c r="D87" s="10"/>
      <c r="E87" s="47"/>
      <c r="F87" s="11"/>
      <c r="G87" s="11"/>
      <c r="H87" s="11"/>
      <c r="I87" s="141"/>
    </row>
    <row r="91" spans="1:9">
      <c r="C91" s="143"/>
      <c r="D91" s="144"/>
      <c r="E91" s="143"/>
      <c r="F91" s="138"/>
      <c r="G91" s="138"/>
      <c r="H91" s="138"/>
      <c r="I91" s="138"/>
    </row>
    <row r="92" spans="1:9">
      <c r="C92" s="143"/>
      <c r="D92" s="144"/>
      <c r="E92" s="143"/>
      <c r="F92" s="138"/>
      <c r="G92" s="145"/>
      <c r="H92" s="138"/>
      <c r="I92" s="145"/>
    </row>
    <row r="93" spans="1:9">
      <c r="C93" s="143"/>
      <c r="D93" s="144"/>
      <c r="E93" s="146"/>
      <c r="F93" s="147"/>
      <c r="G93" s="147"/>
      <c r="H93" s="147"/>
      <c r="I93" s="147"/>
    </row>
    <row r="94" spans="1:9">
      <c r="C94" s="143"/>
      <c r="D94" s="144"/>
      <c r="E94" s="143"/>
      <c r="F94" s="138"/>
      <c r="G94" s="138"/>
      <c r="H94" s="138"/>
      <c r="I94" s="138"/>
    </row>
    <row r="95" spans="1:9">
      <c r="C95" s="143"/>
      <c r="D95" s="144"/>
      <c r="E95" s="143"/>
      <c r="F95" s="138"/>
      <c r="G95" s="145"/>
      <c r="H95" s="138"/>
      <c r="I95" s="143"/>
    </row>
    <row r="96" spans="1:9">
      <c r="C96" s="143"/>
      <c r="D96" s="144"/>
      <c r="E96" s="143"/>
      <c r="F96" s="145"/>
      <c r="G96" s="145"/>
      <c r="H96" s="145"/>
      <c r="I96" s="143"/>
    </row>
  </sheetData>
  <mergeCells count="43">
    <mergeCell ref="D1:G1"/>
    <mergeCell ref="D2:G2"/>
    <mergeCell ref="A3:B3"/>
    <mergeCell ref="D3:F3"/>
    <mergeCell ref="A23:A26"/>
    <mergeCell ref="A5:H5"/>
    <mergeCell ref="B7:B8"/>
    <mergeCell ref="C7:C8"/>
    <mergeCell ref="D7:D8"/>
    <mergeCell ref="E7:G7"/>
    <mergeCell ref="H7:H8"/>
    <mergeCell ref="A10:A14"/>
    <mergeCell ref="B10:H10"/>
    <mergeCell ref="B16:C16"/>
    <mergeCell ref="A17:A20"/>
    <mergeCell ref="B22:C22"/>
    <mergeCell ref="B58:H58"/>
    <mergeCell ref="B29:C29"/>
    <mergeCell ref="A31:A34"/>
    <mergeCell ref="B36:C36"/>
    <mergeCell ref="A38:A40"/>
    <mergeCell ref="B43:C43"/>
    <mergeCell ref="B44:H44"/>
    <mergeCell ref="A46:A48"/>
    <mergeCell ref="B50:C50"/>
    <mergeCell ref="B51:H51"/>
    <mergeCell ref="A52:A55"/>
    <mergeCell ref="B57:C57"/>
    <mergeCell ref="D81:D82"/>
    <mergeCell ref="E81:G81"/>
    <mergeCell ref="H81:H82"/>
    <mergeCell ref="A83:C83"/>
    <mergeCell ref="A61:A63"/>
    <mergeCell ref="A65:A69"/>
    <mergeCell ref="B65:C65"/>
    <mergeCell ref="B71:C71"/>
    <mergeCell ref="B72:H72"/>
    <mergeCell ref="A73:A76"/>
    <mergeCell ref="A84:C84"/>
    <mergeCell ref="A85:C85"/>
    <mergeCell ref="A86:C86"/>
    <mergeCell ref="B78:C78"/>
    <mergeCell ref="A81:C82"/>
  </mergeCell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Кристина</dc:creator>
  <cp:lastModifiedBy>Толдзгун</cp:lastModifiedBy>
  <cp:revision>1</cp:revision>
  <cp:lastPrinted>2024-02-06T12:33:38Z</cp:lastPrinted>
  <dcterms:created xsi:type="dcterms:W3CDTF">2024-02-02T13:38:43Z</dcterms:created>
  <dcterms:modified xsi:type="dcterms:W3CDTF">2024-02-14T10:30:40Z</dcterms:modified>
</cp:coreProperties>
</file>